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eckersv-my.sharepoint.com/personal/virginie_deckersv_mycloudbizz_com/Documents/Documents/Enseignement/Master Expertise Comptable/Administration/2025/"/>
    </mc:Choice>
  </mc:AlternateContent>
  <xr:revisionPtr revIDLastSave="58" documentId="13_ncr:1_{B9DFBF53-2D29-4F6C-ABF8-2C90AA771980}" xr6:coauthVersionLast="47" xr6:coauthVersionMax="47" xr10:uidLastSave="{04F564F7-5ED7-4713-BC2A-1EAA88F5249B}"/>
  <bookViews>
    <workbookView xWindow="-28920" yWindow="-105" windowWidth="29040" windowHeight="15720" tabRatio="805" xr2:uid="{00000000-000D-0000-FFFF-FFFF00000000}"/>
  </bookViews>
  <sheets>
    <sheet name="Projection 26-27 en M1" sheetId="4438" r:id="rId1"/>
    <sheet name="Projection 26-27 en M2" sheetId="4443" r:id="rId2"/>
    <sheet name="Projection 25-26 en M1" sheetId="4444" r:id="rId3"/>
    <sheet name="Projection 25-26 en M2" sheetId="444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4443" l="1"/>
  <c r="I46" i="4443"/>
  <c r="I50" i="4438"/>
  <c r="I59" i="4438"/>
  <c r="I65" i="4438"/>
  <c r="G50" i="4438"/>
  <c r="G49" i="4438"/>
  <c r="G52" i="4443"/>
  <c r="G45" i="4443"/>
  <c r="G60" i="4443"/>
  <c r="G61" i="4443"/>
  <c r="G63" i="4441"/>
  <c r="G61" i="4441"/>
  <c r="G60" i="4441"/>
  <c r="G59" i="4441"/>
  <c r="G58" i="4441"/>
  <c r="G62" i="4441" s="1"/>
  <c r="I63" i="4441" s="1"/>
  <c r="G54" i="4441"/>
  <c r="I54" i="4441" s="1"/>
  <c r="G53" i="4441"/>
  <c r="G52" i="4441"/>
  <c r="G51" i="4441"/>
  <c r="G50" i="4441"/>
  <c r="G48" i="4441"/>
  <c r="G46" i="4441"/>
  <c r="G45" i="4441"/>
  <c r="G47" i="4441" s="1"/>
  <c r="G44" i="4441"/>
  <c r="G43" i="4441"/>
  <c r="G59" i="4443"/>
  <c r="G58" i="4443"/>
  <c r="G57" i="4443"/>
  <c r="G56" i="4443"/>
  <c r="G51" i="4443"/>
  <c r="G50" i="4443"/>
  <c r="G49" i="4443"/>
  <c r="G48" i="4443"/>
  <c r="G46" i="4443"/>
  <c r="G44" i="4443"/>
  <c r="G43" i="4443"/>
  <c r="G42" i="4443"/>
  <c r="G41" i="4443"/>
  <c r="G65" i="4438"/>
  <c r="G59" i="4438"/>
  <c r="G36" i="4443"/>
  <c r="G70" i="4444"/>
  <c r="G68" i="4444"/>
  <c r="G67" i="4444"/>
  <c r="G69" i="4444" s="1"/>
  <c r="I70" i="4444" s="1"/>
  <c r="G66" i="4444"/>
  <c r="G64" i="4444"/>
  <c r="I64" i="4444" s="1"/>
  <c r="G63" i="4444"/>
  <c r="G62" i="4444"/>
  <c r="G61" i="4444"/>
  <c r="G60" i="4444"/>
  <c r="G59" i="4444"/>
  <c r="G54" i="4444"/>
  <c r="I54" i="4444" s="1"/>
  <c r="G52" i="4444"/>
  <c r="G53" i="4444" s="1"/>
  <c r="G51" i="4444"/>
  <c r="G50" i="4444"/>
  <c r="G47" i="4444"/>
  <c r="G45" i="4444"/>
  <c r="G44" i="4444"/>
  <c r="G43" i="4444"/>
  <c r="G46" i="4444" s="1"/>
  <c r="G42" i="4444"/>
  <c r="G41" i="4444"/>
  <c r="G33" i="4444"/>
  <c r="G31" i="4444"/>
  <c r="G36" i="4444" s="1"/>
  <c r="I61" i="4443" l="1"/>
  <c r="I48" i="4441"/>
  <c r="I47" i="4444"/>
  <c r="G29" i="4441" l="1"/>
  <c r="G31" i="4441"/>
  <c r="G36" i="4438" l="1"/>
  <c r="G44" i="4438"/>
  <c r="G45" i="4438"/>
  <c r="G62" i="4438"/>
  <c r="G63" i="4438"/>
  <c r="G61" i="4438"/>
  <c r="G55" i="4438"/>
  <c r="G56" i="4438"/>
  <c r="G57" i="4438"/>
  <c r="G54" i="4438"/>
  <c r="G48" i="4438"/>
  <c r="G47" i="4438"/>
  <c r="G46" i="4438"/>
  <c r="G42" i="4438"/>
  <c r="G43" i="4438"/>
  <c r="G41" i="4438"/>
  <c r="G34" i="4441" l="1"/>
  <c r="G58" i="4438"/>
  <c r="G64" i="4438"/>
</calcChain>
</file>

<file path=xl/sharedStrings.xml><?xml version="1.0" encoding="utf-8"?>
<sst xmlns="http://schemas.openxmlformats.org/spreadsheetml/2006/main" count="545" uniqueCount="178">
  <si>
    <t>Sem.</t>
  </si>
  <si>
    <t>Lu</t>
  </si>
  <si>
    <t>Ma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</si>
  <si>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</si>
  <si>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</si>
  <si>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</si>
  <si>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</si>
  <si>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</si>
  <si>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</si>
  <si>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</si>
  <si>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</si>
  <si>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</si>
  <si>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</si>
  <si>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</si>
  <si>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</si>
  <si>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Me</t>
  </si>
  <si>
    <t>Je</t>
  </si>
  <si>
    <t>Ve</t>
  </si>
  <si>
    <t>15: rentrée</t>
  </si>
  <si>
    <t>Légende</t>
  </si>
  <si>
    <t>Activités en entreprise</t>
  </si>
  <si>
    <t>Rentrée 26/27</t>
  </si>
  <si>
    <t>TOTAL</t>
  </si>
  <si>
    <t>Calendrier 2025-2026</t>
  </si>
  <si>
    <t>MEXCA 1</t>
  </si>
  <si>
    <t>MEXCA 2</t>
  </si>
  <si>
    <t>Intitulé du cours</t>
  </si>
  <si>
    <t>Nombre de crédits</t>
  </si>
  <si>
    <t>Q1</t>
  </si>
  <si>
    <t>Q2</t>
  </si>
  <si>
    <t xml:space="preserve">Professeur </t>
  </si>
  <si>
    <t>Droit comptable et législation relative aux comptes annuels – Rappel comptabilité</t>
  </si>
  <si>
    <t xml:space="preserve"> </t>
  </si>
  <si>
    <t xml:space="preserve">Virginie Deckers </t>
  </si>
  <si>
    <t>Comptes consolidés et législation relative aux comptes consolidés</t>
  </si>
  <si>
    <t>Principes de législation européenne et normes internationales</t>
  </si>
  <si>
    <t>Samuel Maggi</t>
  </si>
  <si>
    <t>Impôt des personnes physiques</t>
  </si>
  <si>
    <t xml:space="preserve">Nicolas Honhon </t>
  </si>
  <si>
    <t>Impôt des sociétés</t>
  </si>
  <si>
    <t xml:space="preserve">Jonathan Blondeel </t>
  </si>
  <si>
    <t>Taxe sur la valeur ajoutée</t>
  </si>
  <si>
    <t xml:space="preserve">Tony Lamparelli </t>
  </si>
  <si>
    <t>Douanes et Accises</t>
  </si>
  <si>
    <t>Benoit Demonty</t>
  </si>
  <si>
    <t>Procédure fiscale</t>
  </si>
  <si>
    <t xml:space="preserve">Jean-François Fontaine </t>
  </si>
  <si>
    <t>Droit fiscal européen et international</t>
  </si>
  <si>
    <t>Droit des sociétés et des associations</t>
  </si>
  <si>
    <t>Damien Marlier</t>
  </si>
  <si>
    <t>Valorisation, transmission et financement des entreprises</t>
  </si>
  <si>
    <t xml:space="preserve">Gestion équipe, communication, mise en situation </t>
  </si>
  <si>
    <t>Cécile Battistoni</t>
  </si>
  <si>
    <t>Déontologie et lois anti-blanchiment Responsabilité des professionnels</t>
  </si>
  <si>
    <t>Virginie Deckers</t>
  </si>
  <si>
    <t>Immersion en entreprise (suivi de stage)</t>
  </si>
  <si>
    <t>Différents enseignants</t>
  </si>
  <si>
    <t>Comptabilité approfondie – cas spéciaux</t>
  </si>
  <si>
    <t>Analyse financière et critique des comptes annuels</t>
  </si>
  <si>
    <t>Christine Collet</t>
  </si>
  <si>
    <t>IPP – Séminaires d’actualisation et approfondissement</t>
  </si>
  <si>
    <t>Olivier Evrard</t>
  </si>
  <si>
    <t>Isoc – Séminaires d’actualisation et approfondissement</t>
  </si>
  <si>
    <t>TVA - Séminaires d’actualisation et approfondissement</t>
  </si>
  <si>
    <t>Tony Lamparelli</t>
  </si>
  <si>
    <t>Droit d’enregistrement et succession – Fiscalité régionale et locale</t>
  </si>
  <si>
    <t>Contrôle externe</t>
  </si>
  <si>
    <t>Contrôle interne</t>
  </si>
  <si>
    <t xml:space="preserve">Jérôme Hellebuyck &amp; Damien Brandt </t>
  </si>
  <si>
    <t>Conseil et stratégie – Management stratégique et digitalisation</t>
  </si>
  <si>
    <t>Joël Renson</t>
  </si>
  <si>
    <t>Sociologie fiscale (relations entre fiscalités, Etat et société)</t>
  </si>
  <si>
    <t>Jean-François Husson</t>
  </si>
  <si>
    <t>Mémoire-projet / stage</t>
  </si>
  <si>
    <t>Heures</t>
  </si>
  <si>
    <t>Q1/1</t>
  </si>
  <si>
    <t>Q1/2</t>
  </si>
  <si>
    <t>12 jours</t>
  </si>
  <si>
    <t xml:space="preserve">H dispo </t>
  </si>
  <si>
    <t>Q2/1</t>
  </si>
  <si>
    <t>Q2/2</t>
  </si>
  <si>
    <t>2*</t>
  </si>
  <si>
    <t>3 évaluations</t>
  </si>
  <si>
    <t>4 évaluations</t>
  </si>
  <si>
    <t>Nbre jours</t>
  </si>
  <si>
    <t>MEXCA1 - QUADRIMESTRE 1</t>
  </si>
  <si>
    <t>MEXCA1 - QUADRIMESTRE 2</t>
  </si>
  <si>
    <t>13 jours cours</t>
  </si>
  <si>
    <t>15 jours cours</t>
  </si>
  <si>
    <t>Activités d'enseignement / Cours</t>
  </si>
  <si>
    <t>Evaluations en HE</t>
  </si>
  <si>
    <t>Congés / Blocus</t>
  </si>
  <si>
    <t>Jours "blancs" / Blocus</t>
  </si>
  <si>
    <r>
      <t>30</t>
    </r>
    <r>
      <rPr>
        <sz val="8"/>
        <rFont val="Arial"/>
        <family val="2"/>
      </rPr>
      <t xml:space="preserve"> Blocus</t>
    </r>
  </si>
  <si>
    <r>
      <t xml:space="preserve">31 </t>
    </r>
    <r>
      <rPr>
        <sz val="8"/>
        <rFont val="Arial"/>
        <family val="2"/>
      </rPr>
      <t>Blocus</t>
    </r>
  </si>
  <si>
    <r>
      <t>19</t>
    </r>
    <r>
      <rPr>
        <sz val="8"/>
        <rFont val="Arial"/>
        <family val="2"/>
      </rPr>
      <t xml:space="preserve"> Blocus</t>
    </r>
  </si>
  <si>
    <r>
      <t>20</t>
    </r>
    <r>
      <rPr>
        <sz val="8"/>
        <color rgb="FF000000"/>
        <rFont val="Arial"/>
        <family val="2"/>
      </rPr>
      <t xml:space="preserve"> Blocus</t>
    </r>
  </si>
  <si>
    <t>Hanine  Essaheli</t>
  </si>
  <si>
    <t>5*</t>
  </si>
  <si>
    <t>3 (2) évaluations</t>
  </si>
  <si>
    <r>
      <t xml:space="preserve">1 </t>
    </r>
    <r>
      <rPr>
        <sz val="8"/>
        <rFont val="Arial"/>
        <family val="2"/>
      </rPr>
      <t>Blocus</t>
    </r>
  </si>
  <si>
    <r>
      <t xml:space="preserve">2 </t>
    </r>
    <r>
      <rPr>
        <sz val="8"/>
        <rFont val="Arial"/>
        <family val="2"/>
      </rPr>
      <t>Blocus</t>
    </r>
  </si>
  <si>
    <r>
      <t xml:space="preserve">3 </t>
    </r>
    <r>
      <rPr>
        <sz val="8"/>
        <rFont val="Arial"/>
        <family val="2"/>
      </rPr>
      <t>Blocus</t>
    </r>
  </si>
  <si>
    <r>
      <t xml:space="preserve">4 </t>
    </r>
    <r>
      <rPr>
        <sz val="8"/>
        <rFont val="Arial"/>
        <family val="2"/>
      </rPr>
      <t>Blocus</t>
    </r>
  </si>
  <si>
    <r>
      <t xml:space="preserve">5 </t>
    </r>
    <r>
      <rPr>
        <sz val="8"/>
        <rFont val="Arial"/>
        <family val="2"/>
      </rPr>
      <t>Blocus</t>
    </r>
  </si>
  <si>
    <r>
      <t xml:space="preserve">28 </t>
    </r>
    <r>
      <rPr>
        <sz val="8"/>
        <rFont val="Arial"/>
        <family val="2"/>
      </rPr>
      <t>MP</t>
    </r>
  </si>
  <si>
    <r>
      <t>29</t>
    </r>
    <r>
      <rPr>
        <sz val="8"/>
        <rFont val="Arial"/>
        <family val="2"/>
      </rPr>
      <t xml:space="preserve"> MP</t>
    </r>
  </si>
  <si>
    <t>MEXCA2 - QUADRIMESTRE 1</t>
  </si>
  <si>
    <t>MEXCA2 - QUADRIMESTRE 2</t>
  </si>
  <si>
    <t>1 semaine de congé au carnaval</t>
  </si>
  <si>
    <t>11 jours cours</t>
  </si>
  <si>
    <t>3 Eval 1</t>
  </si>
  <si>
    <t>5 Eval 2</t>
  </si>
  <si>
    <t>7 Eval 3</t>
  </si>
  <si>
    <t xml:space="preserve">4 = Mise au Vert Etudiants </t>
  </si>
  <si>
    <t>3 Eval</t>
  </si>
  <si>
    <t>7 Eval</t>
  </si>
  <si>
    <t>10 Eval</t>
  </si>
  <si>
    <t>5 Eval</t>
  </si>
  <si>
    <t>9 Eval</t>
  </si>
  <si>
    <t>Carnaval</t>
  </si>
  <si>
    <t>23 Eval</t>
  </si>
  <si>
    <t>25 Eval</t>
  </si>
  <si>
    <t>27 Eval</t>
  </si>
  <si>
    <t>Printemps</t>
  </si>
  <si>
    <t>4 Blocus</t>
  </si>
  <si>
    <t>5 Blocus</t>
  </si>
  <si>
    <t>8 Eval</t>
  </si>
  <si>
    <t>12 Eval</t>
  </si>
  <si>
    <t>15 Eval</t>
  </si>
  <si>
    <t>24 Eval</t>
  </si>
  <si>
    <t>26  = Info MP</t>
  </si>
  <si>
    <r>
      <t>7</t>
    </r>
    <r>
      <rPr>
        <sz val="8"/>
        <rFont val="Arial"/>
        <family val="2"/>
      </rPr>
      <t xml:space="preserve"> = soirée info</t>
    </r>
  </si>
  <si>
    <t>24  = conf. + values</t>
  </si>
  <si>
    <r>
      <t>7</t>
    </r>
    <r>
      <rPr>
        <sz val="8"/>
        <rFont val="Arial"/>
        <family val="2"/>
      </rPr>
      <t xml:space="preserve"> = Soirée info</t>
    </r>
  </si>
  <si>
    <t>2**</t>
  </si>
  <si>
    <t>14: rentrée</t>
  </si>
  <si>
    <t>6 = Soirée info</t>
  </si>
  <si>
    <t>29 Blocus</t>
  </si>
  <si>
    <t>30 Blocus</t>
  </si>
  <si>
    <t>2 Blocus</t>
  </si>
  <si>
    <t>9 Eval 3</t>
  </si>
  <si>
    <t>10 Eval 3</t>
  </si>
  <si>
    <t xml:space="preserve">3 = Mise au Vert Etudiants </t>
  </si>
  <si>
    <t>4 Eval</t>
  </si>
  <si>
    <t>6 Eval</t>
  </si>
  <si>
    <r>
      <t>18</t>
    </r>
    <r>
      <rPr>
        <sz val="8"/>
        <rFont val="Arial"/>
        <family val="2"/>
      </rPr>
      <t xml:space="preserve"> Blocus</t>
    </r>
  </si>
  <si>
    <t>19 Blocus</t>
  </si>
  <si>
    <t>22 Eval</t>
  </si>
  <si>
    <t>26 Eval</t>
  </si>
  <si>
    <t>3 Blocus</t>
  </si>
  <si>
    <t>11 Eval</t>
  </si>
  <si>
    <t>Rentrée 27/28</t>
  </si>
  <si>
    <t>Calendrier 2026-2027</t>
  </si>
  <si>
    <t>02 novembre congé?</t>
  </si>
  <si>
    <t>Remarques diverses</t>
  </si>
  <si>
    <t>16 jours cours</t>
  </si>
  <si>
    <t>16 jours</t>
  </si>
  <si>
    <t>10 Eval 4</t>
  </si>
  <si>
    <t>11 jours</t>
  </si>
  <si>
    <t>1,5*</t>
  </si>
  <si>
    <t>2,5*</t>
  </si>
  <si>
    <t>12 jours cours</t>
  </si>
  <si>
    <t>21 jours</t>
  </si>
  <si>
    <t>31 Blocus</t>
  </si>
  <si>
    <t>1 Blocus</t>
  </si>
  <si>
    <t>27 Blocus</t>
  </si>
  <si>
    <t>28 Blocus</t>
  </si>
  <si>
    <t>14 Eval</t>
  </si>
  <si>
    <t>20 jours</t>
  </si>
  <si>
    <t>12 ITAA</t>
  </si>
  <si>
    <t>Jours "blancs" / Blocus / Activités Externes</t>
  </si>
  <si>
    <t>Q1/1 HEPL</t>
  </si>
  <si>
    <t>Q1/2 HENALUX</t>
  </si>
  <si>
    <t>Q2 HELMO</t>
  </si>
  <si>
    <t>Q1 HELMO</t>
  </si>
  <si>
    <t>Q2/1 HEPL</t>
  </si>
  <si>
    <t>Q2/2 HENALUX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</si>
</sst>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rgb="FFCC0000"/>
      <name val="Arial"/>
      <family val="2"/>
    </font>
    <font>
      <sz val="10"/>
      <color rgb="FF000000"/>
      <name val="Arial"/>
      <family val="2"/>
    </font>
    <font>
      <sz val="7"/>
      <name val="Arial"/>
      <family val="2"/>
    </font>
    <font>
      <sz val="11"/>
      <color rgb="FF000000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57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9" fontId="21" fillId="0" borderId="0" applyFont="0" applyFill="0" applyBorder="0" applyAlignment="0" applyProtection="0"/>
  </cellStyleXfs>
  <cellXfs count="206"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2" fillId="0" borderId="0" xfId="0" applyFont="1"/>
    <xf numFmtId="0" fontId="5" fillId="0" borderId="0" xfId="0" applyFont="1" applyAlignment="1">
      <alignment horizontal="center"/>
    </xf>
    <xf numFmtId="0" fontId="13" fillId="0" borderId="0" xfId="0" applyFont="1"/>
    <xf numFmtId="0" fontId="4" fillId="7" borderId="9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7" borderId="9" xfId="0" applyFont="1" applyFill="1" applyBorder="1" applyAlignment="1">
      <alignment horizontal="center" vertical="center"/>
    </xf>
    <xf numFmtId="0" fontId="3" fillId="9" borderId="21" xfId="2" applyFill="1" applyBorder="1" applyAlignment="1">
      <alignment horizontal="center"/>
    </xf>
    <xf numFmtId="0" fontId="3" fillId="10" borderId="21" xfId="2" applyFill="1" applyBorder="1" applyAlignment="1">
      <alignment horizontal="center"/>
    </xf>
    <xf numFmtId="0" fontId="3" fillId="0" borderId="14" xfId="2" applyBorder="1" applyAlignment="1">
      <alignment horizontal="center"/>
    </xf>
    <xf numFmtId="0" fontId="3" fillId="9" borderId="0" xfId="2" applyFill="1" applyAlignment="1">
      <alignment horizontal="center"/>
    </xf>
    <xf numFmtId="0" fontId="3" fillId="13" borderId="28" xfId="2" applyFill="1" applyBorder="1" applyAlignment="1">
      <alignment horizontal="center"/>
    </xf>
    <xf numFmtId="0" fontId="15" fillId="11" borderId="28" xfId="2" applyFont="1" applyFill="1" applyBorder="1" applyAlignment="1">
      <alignment horizontal="center"/>
    </xf>
    <xf numFmtId="0" fontId="3" fillId="9" borderId="24" xfId="2" applyFill="1" applyBorder="1" applyAlignment="1">
      <alignment horizontal="center"/>
    </xf>
    <xf numFmtId="0" fontId="3" fillId="9" borderId="28" xfId="2" applyFill="1" applyBorder="1" applyAlignment="1">
      <alignment horizontal="center"/>
    </xf>
    <xf numFmtId="0" fontId="3" fillId="11" borderId="28" xfId="2" applyFill="1" applyBorder="1" applyAlignment="1">
      <alignment horizontal="center"/>
    </xf>
    <xf numFmtId="0" fontId="0" fillId="9" borderId="0" xfId="0" applyFill="1"/>
    <xf numFmtId="0" fontId="15" fillId="9" borderId="0" xfId="2" applyFont="1" applyFill="1" applyAlignment="1">
      <alignment horizontal="center"/>
    </xf>
    <xf numFmtId="0" fontId="14" fillId="7" borderId="32" xfId="2" applyFont="1" applyFill="1" applyBorder="1" applyAlignment="1">
      <alignment horizontal="center" vertical="center" wrapText="1"/>
    </xf>
    <xf numFmtId="0" fontId="14" fillId="8" borderId="21" xfId="2" applyFont="1" applyFill="1" applyBorder="1" applyAlignment="1">
      <alignment horizontal="center" vertical="center" wrapText="1"/>
    </xf>
    <xf numFmtId="0" fontId="14" fillId="8" borderId="27" xfId="2" applyFont="1" applyFill="1" applyBorder="1" applyAlignment="1">
      <alignment horizontal="center" vertical="center" wrapText="1"/>
    </xf>
    <xf numFmtId="0" fontId="3" fillId="11" borderId="24" xfId="2" applyFill="1" applyBorder="1" applyAlignment="1">
      <alignment horizontal="center"/>
    </xf>
    <xf numFmtId="0" fontId="3" fillId="9" borderId="16" xfId="2" applyFill="1" applyBorder="1" applyAlignment="1">
      <alignment horizontal="center"/>
    </xf>
    <xf numFmtId="0" fontId="14" fillId="8" borderId="17" xfId="2" applyFont="1" applyFill="1" applyBorder="1" applyAlignment="1">
      <alignment horizontal="center" vertical="center" wrapText="1"/>
    </xf>
    <xf numFmtId="0" fontId="14" fillId="8" borderId="18" xfId="2" applyFont="1" applyFill="1" applyBorder="1" applyAlignment="1">
      <alignment horizontal="center" vertical="center" wrapText="1"/>
    </xf>
    <xf numFmtId="0" fontId="3" fillId="11" borderId="21" xfId="2" applyFill="1" applyBorder="1" applyAlignment="1">
      <alignment horizontal="center"/>
    </xf>
    <xf numFmtId="0" fontId="3" fillId="10" borderId="28" xfId="2" applyFill="1" applyBorder="1" applyAlignment="1">
      <alignment horizontal="center"/>
    </xf>
    <xf numFmtId="0" fontId="14" fillId="8" borderId="20" xfId="2" applyFont="1" applyFill="1" applyBorder="1" applyAlignment="1">
      <alignment horizontal="center" vertical="center" wrapText="1"/>
    </xf>
    <xf numFmtId="0" fontId="14" fillId="7" borderId="18" xfId="2" applyFont="1" applyFill="1" applyBorder="1" applyAlignment="1">
      <alignment horizontal="center" vertical="center" wrapText="1"/>
    </xf>
    <xf numFmtId="0" fontId="14" fillId="7" borderId="33" xfId="2" applyFont="1" applyFill="1" applyBorder="1" applyAlignment="1">
      <alignment horizontal="center" vertical="center" wrapText="1"/>
    </xf>
    <xf numFmtId="0" fontId="14" fillId="7" borderId="30" xfId="2" applyFont="1" applyFill="1" applyBorder="1" applyAlignment="1">
      <alignment horizontal="center" vertical="center" wrapText="1"/>
    </xf>
    <xf numFmtId="0" fontId="3" fillId="10" borderId="14" xfId="2" applyFill="1" applyBorder="1" applyAlignment="1">
      <alignment horizontal="center"/>
    </xf>
    <xf numFmtId="0" fontId="3" fillId="11" borderId="16" xfId="2" applyFill="1" applyBorder="1" applyAlignment="1">
      <alignment horizontal="center"/>
    </xf>
    <xf numFmtId="0" fontId="14" fillId="8" borderId="22" xfId="2" applyFont="1" applyFill="1" applyBorder="1" applyAlignment="1">
      <alignment horizontal="center" vertical="center" wrapText="1"/>
    </xf>
    <xf numFmtId="0" fontId="3" fillId="12" borderId="21" xfId="2" applyFill="1" applyBorder="1" applyAlignment="1">
      <alignment horizontal="center"/>
    </xf>
    <xf numFmtId="0" fontId="3" fillId="12" borderId="28" xfId="2" applyFill="1" applyBorder="1" applyAlignment="1">
      <alignment horizontal="center"/>
    </xf>
    <xf numFmtId="0" fontId="3" fillId="12" borderId="24" xfId="2" applyFill="1" applyBorder="1" applyAlignment="1">
      <alignment horizontal="center"/>
    </xf>
    <xf numFmtId="0" fontId="3" fillId="0" borderId="19" xfId="2" applyBorder="1" applyAlignment="1">
      <alignment horizontal="center" vertical="center"/>
    </xf>
    <xf numFmtId="0" fontId="16" fillId="0" borderId="26" xfId="2" applyFont="1" applyBorder="1" applyAlignment="1">
      <alignment horizontal="center" wrapText="1"/>
    </xf>
    <xf numFmtId="0" fontId="17" fillId="8" borderId="21" xfId="2" applyFont="1" applyFill="1" applyBorder="1" applyAlignment="1">
      <alignment horizontal="center" vertical="center" wrapText="1"/>
    </xf>
    <xf numFmtId="0" fontId="18" fillId="10" borderId="21" xfId="2" applyFont="1" applyFill="1" applyBorder="1" applyAlignment="1">
      <alignment horizontal="left"/>
    </xf>
    <xf numFmtId="0" fontId="18" fillId="11" borderId="0" xfId="2" applyFont="1" applyFill="1" applyAlignment="1">
      <alignment horizontal="left"/>
    </xf>
    <xf numFmtId="0" fontId="18" fillId="11" borderId="28" xfId="2" applyFont="1" applyFill="1" applyBorder="1" applyAlignment="1">
      <alignment horizontal="left"/>
    </xf>
    <xf numFmtId="0" fontId="18" fillId="10" borderId="28" xfId="2" applyFont="1" applyFill="1" applyBorder="1" applyAlignment="1">
      <alignment horizontal="left"/>
    </xf>
    <xf numFmtId="0" fontId="18" fillId="11" borderId="24" xfId="2" applyFont="1" applyFill="1" applyBorder="1" applyAlignment="1">
      <alignment horizontal="left"/>
    </xf>
    <xf numFmtId="0" fontId="18" fillId="11" borderId="21" xfId="2" applyFont="1" applyFill="1" applyBorder="1" applyAlignment="1">
      <alignment horizontal="left"/>
    </xf>
    <xf numFmtId="0" fontId="18" fillId="12" borderId="14" xfId="2" applyFont="1" applyFill="1" applyBorder="1" applyAlignment="1">
      <alignment horizontal="left"/>
    </xf>
    <xf numFmtId="0" fontId="18" fillId="12" borderId="0" xfId="2" applyFont="1" applyFill="1" applyAlignment="1">
      <alignment horizontal="left"/>
    </xf>
    <xf numFmtId="0" fontId="18" fillId="12" borderId="24" xfId="2" applyFont="1" applyFill="1" applyBorder="1" applyAlignment="1">
      <alignment horizontal="left"/>
    </xf>
    <xf numFmtId="0" fontId="3" fillId="9" borderId="8" xfId="2" applyFill="1" applyBorder="1" applyAlignment="1">
      <alignment horizontal="left"/>
    </xf>
    <xf numFmtId="0" fontId="3" fillId="9" borderId="7" xfId="2" applyFill="1" applyBorder="1" applyAlignment="1">
      <alignment horizontal="left"/>
    </xf>
    <xf numFmtId="0" fontId="11" fillId="0" borderId="9" xfId="0" applyFont="1" applyBorder="1" applyAlignment="1">
      <alignment vertical="center"/>
    </xf>
    <xf numFmtId="0" fontId="14" fillId="8" borderId="0" xfId="2" applyFont="1" applyFill="1" applyAlignment="1">
      <alignment horizontal="center" vertical="center" wrapText="1"/>
    </xf>
    <xf numFmtId="0" fontId="14" fillId="8" borderId="14" xfId="2" applyFont="1" applyFill="1" applyBorder="1" applyAlignment="1">
      <alignment horizontal="center" vertical="center" wrapText="1"/>
    </xf>
    <xf numFmtId="0" fontId="14" fillId="8" borderId="16" xfId="2" applyFont="1" applyFill="1" applyBorder="1" applyAlignment="1">
      <alignment horizontal="center" vertical="center" wrapText="1"/>
    </xf>
    <xf numFmtId="0" fontId="14" fillId="8" borderId="35" xfId="2" applyFont="1" applyFill="1" applyBorder="1" applyAlignment="1">
      <alignment horizontal="center" vertical="center" wrapText="1"/>
    </xf>
    <xf numFmtId="0" fontId="14" fillId="7" borderId="0" xfId="2" applyFont="1" applyFill="1" applyAlignment="1">
      <alignment horizontal="center" vertical="center" wrapText="1"/>
    </xf>
    <xf numFmtId="0" fontId="14" fillId="7" borderId="35" xfId="2" applyFont="1" applyFill="1" applyBorder="1" applyAlignment="1">
      <alignment horizontal="center" vertical="center" wrapText="1"/>
    </xf>
    <xf numFmtId="164" fontId="0" fillId="0" borderId="0" xfId="0" applyNumberFormat="1"/>
    <xf numFmtId="0" fontId="11" fillId="0" borderId="42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4" fillId="0" borderId="15" xfId="0" applyFont="1" applyBorder="1" applyAlignment="1">
      <alignment horizontal="center"/>
    </xf>
    <xf numFmtId="0" fontId="11" fillId="0" borderId="38" xfId="0" applyFont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11" fillId="7" borderId="46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0" fillId="0" borderId="0" xfId="0" applyFont="1"/>
    <xf numFmtId="0" fontId="16" fillId="13" borderId="28" xfId="2" applyFont="1" applyFill="1" applyBorder="1" applyAlignment="1">
      <alignment horizontal="left"/>
    </xf>
    <xf numFmtId="0" fontId="14" fillId="8" borderId="23" xfId="2" applyFont="1" applyFill="1" applyBorder="1" applyAlignment="1">
      <alignment horizontal="center" vertical="center" wrapText="1"/>
    </xf>
    <xf numFmtId="0" fontId="15" fillId="9" borderId="4" xfId="2" applyFont="1" applyFill="1" applyBorder="1" applyAlignment="1">
      <alignment horizontal="center"/>
    </xf>
    <xf numFmtId="0" fontId="15" fillId="10" borderId="36" xfId="2" applyFont="1" applyFill="1" applyBorder="1" applyAlignment="1">
      <alignment horizontal="center"/>
    </xf>
    <xf numFmtId="0" fontId="3" fillId="0" borderId="3" xfId="2" applyBorder="1" applyAlignment="1">
      <alignment horizontal="center"/>
    </xf>
    <xf numFmtId="0" fontId="18" fillId="10" borderId="36" xfId="2" applyFont="1" applyFill="1" applyBorder="1" applyAlignment="1">
      <alignment horizontal="left"/>
    </xf>
    <xf numFmtId="0" fontId="14" fillId="8" borderId="4" xfId="2" applyFont="1" applyFill="1" applyBorder="1" applyAlignment="1">
      <alignment horizontal="center" vertical="center" wrapText="1"/>
    </xf>
    <xf numFmtId="0" fontId="15" fillId="9" borderId="7" xfId="2" applyFont="1" applyFill="1" applyBorder="1" applyAlignment="1">
      <alignment horizontal="center"/>
    </xf>
    <xf numFmtId="0" fontId="15" fillId="11" borderId="37" xfId="2" applyFont="1" applyFill="1" applyBorder="1" applyAlignment="1">
      <alignment horizontal="center"/>
    </xf>
    <xf numFmtId="0" fontId="3" fillId="9" borderId="37" xfId="2" applyFill="1" applyBorder="1" applyAlignment="1">
      <alignment horizontal="center"/>
    </xf>
    <xf numFmtId="0" fontId="18" fillId="11" borderId="37" xfId="2" applyFont="1" applyFill="1" applyBorder="1" applyAlignment="1">
      <alignment horizontal="left"/>
    </xf>
    <xf numFmtId="0" fontId="14" fillId="8" borderId="7" xfId="2" applyFont="1" applyFill="1" applyBorder="1" applyAlignment="1">
      <alignment horizontal="center" vertical="center" wrapText="1"/>
    </xf>
    <xf numFmtId="0" fontId="3" fillId="9" borderId="36" xfId="2" applyFill="1" applyBorder="1" applyAlignment="1">
      <alignment horizontal="center"/>
    </xf>
    <xf numFmtId="0" fontId="3" fillId="13" borderId="36" xfId="2" applyFill="1" applyBorder="1" applyAlignment="1">
      <alignment horizontal="center"/>
    </xf>
    <xf numFmtId="0" fontId="16" fillId="13" borderId="36" xfId="2" applyFont="1" applyFill="1" applyBorder="1" applyAlignment="1">
      <alignment horizontal="left"/>
    </xf>
    <xf numFmtId="0" fontId="3" fillId="13" borderId="37" xfId="2" applyFill="1" applyBorder="1" applyAlignment="1">
      <alignment horizontal="center"/>
    </xf>
    <xf numFmtId="0" fontId="3" fillId="9" borderId="6" xfId="2" applyFill="1" applyBorder="1" applyAlignment="1">
      <alignment horizontal="center"/>
    </xf>
    <xf numFmtId="0" fontId="16" fillId="13" borderId="37" xfId="2" applyFont="1" applyFill="1" applyBorder="1" applyAlignment="1">
      <alignment horizontal="left"/>
    </xf>
    <xf numFmtId="0" fontId="3" fillId="13" borderId="9" xfId="2" applyFill="1" applyBorder="1" applyAlignment="1">
      <alignment horizontal="center"/>
    </xf>
    <xf numFmtId="0" fontId="3" fillId="9" borderId="9" xfId="2" applyFill="1" applyBorder="1" applyAlignment="1">
      <alignment horizontal="center"/>
    </xf>
    <xf numFmtId="0" fontId="16" fillId="0" borderId="9" xfId="2" applyFont="1" applyBorder="1" applyAlignment="1">
      <alignment horizontal="center" wrapText="1"/>
    </xf>
    <xf numFmtId="0" fontId="3" fillId="0" borderId="12" xfId="2" applyBorder="1" applyAlignment="1">
      <alignment horizontal="center"/>
    </xf>
    <xf numFmtId="0" fontId="7" fillId="7" borderId="9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4" fillId="5" borderId="48" xfId="0" applyFont="1" applyFill="1" applyBorder="1" applyAlignment="1">
      <alignment horizontal="center" vertical="center"/>
    </xf>
    <xf numFmtId="9" fontId="0" fillId="0" borderId="0" xfId="3" applyFont="1"/>
    <xf numFmtId="0" fontId="7" fillId="3" borderId="9" xfId="0" applyFont="1" applyFill="1" applyBorder="1" applyAlignment="1">
      <alignment horizontal="center" vertical="center"/>
    </xf>
    <xf numFmtId="0" fontId="3" fillId="14" borderId="28" xfId="2" applyFill="1" applyBorder="1" applyAlignment="1">
      <alignment horizontal="center"/>
    </xf>
    <xf numFmtId="0" fontId="16" fillId="14" borderId="5" xfId="2" applyFont="1" applyFill="1" applyBorder="1" applyAlignment="1">
      <alignment horizontal="left"/>
    </xf>
    <xf numFmtId="0" fontId="16" fillId="14" borderId="32" xfId="2" applyFont="1" applyFill="1" applyBorder="1" applyAlignment="1">
      <alignment horizontal="left"/>
    </xf>
    <xf numFmtId="0" fontId="2" fillId="14" borderId="24" xfId="2" applyFont="1" applyFill="1" applyBorder="1" applyAlignment="1">
      <alignment horizontal="center"/>
    </xf>
    <xf numFmtId="0" fontId="22" fillId="14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11" borderId="0" xfId="0" applyFill="1"/>
    <xf numFmtId="0" fontId="7" fillId="4" borderId="9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6" fillId="14" borderId="34" xfId="2" applyFont="1" applyFill="1" applyBorder="1" applyAlignment="1">
      <alignment horizontal="left"/>
    </xf>
    <xf numFmtId="0" fontId="1" fillId="14" borderId="28" xfId="2" applyFont="1" applyFill="1" applyBorder="1" applyAlignment="1">
      <alignment horizontal="center"/>
    </xf>
    <xf numFmtId="0" fontId="1" fillId="14" borderId="24" xfId="2" applyFont="1" applyFill="1" applyBorder="1" applyAlignment="1">
      <alignment horizontal="center"/>
    </xf>
    <xf numFmtId="0" fontId="14" fillId="7" borderId="34" xfId="2" applyFont="1" applyFill="1" applyBorder="1" applyAlignment="1">
      <alignment horizontal="center" vertical="center" wrapText="1"/>
    </xf>
    <xf numFmtId="0" fontId="14" fillId="8" borderId="34" xfId="2" applyFont="1" applyFill="1" applyBorder="1" applyAlignment="1">
      <alignment horizontal="center" vertical="center" wrapText="1"/>
    </xf>
    <xf numFmtId="0" fontId="15" fillId="9" borderId="34" xfId="2" applyFont="1" applyFill="1" applyBorder="1" applyAlignment="1">
      <alignment horizontal="center"/>
    </xf>
    <xf numFmtId="0" fontId="15" fillId="14" borderId="34" xfId="2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4" fillId="7" borderId="5" xfId="2" applyFont="1" applyFill="1" applyBorder="1" applyAlignment="1">
      <alignment horizontal="center" vertical="center" wrapText="1"/>
    </xf>
    <xf numFmtId="0" fontId="14" fillId="7" borderId="34" xfId="2" applyFont="1" applyFill="1" applyBorder="1" applyAlignment="1">
      <alignment horizontal="center" vertical="center" wrapText="1"/>
    </xf>
    <xf numFmtId="0" fontId="17" fillId="8" borderId="0" xfId="2" applyFont="1" applyFill="1" applyAlignment="1">
      <alignment horizontal="center" vertical="center"/>
    </xf>
    <xf numFmtId="0" fontId="17" fillId="8" borderId="34" xfId="2" applyFont="1" applyFill="1" applyBorder="1" applyAlignment="1">
      <alignment horizontal="center" vertical="center"/>
    </xf>
    <xf numFmtId="0" fontId="14" fillId="7" borderId="4" xfId="2" applyFont="1" applyFill="1" applyBorder="1" applyAlignment="1">
      <alignment horizontal="center" vertical="center" textRotation="90" wrapText="1"/>
    </xf>
    <xf numFmtId="0" fontId="14" fillId="7" borderId="34" xfId="2" applyFont="1" applyFill="1" applyBorder="1" applyAlignment="1">
      <alignment horizontal="center" vertical="center" textRotation="90" wrapText="1"/>
    </xf>
    <xf numFmtId="0" fontId="16" fillId="0" borderId="2" xfId="2" applyFont="1" applyBorder="1" applyAlignment="1">
      <alignment horizontal="left"/>
    </xf>
    <xf numFmtId="0" fontId="16" fillId="0" borderId="4" xfId="2" applyFont="1" applyBorder="1" applyAlignment="1">
      <alignment horizontal="left"/>
    </xf>
    <xf numFmtId="0" fontId="16" fillId="9" borderId="5" xfId="2" applyFont="1" applyFill="1" applyBorder="1" applyAlignment="1">
      <alignment horizontal="left"/>
    </xf>
    <xf numFmtId="0" fontId="16" fillId="9" borderId="34" xfId="2" applyFont="1" applyFill="1" applyBorder="1" applyAlignment="1">
      <alignment horizontal="left"/>
    </xf>
    <xf numFmtId="0" fontId="14" fillId="7" borderId="36" xfId="2" applyFont="1" applyFill="1" applyBorder="1" applyAlignment="1">
      <alignment horizontal="center" vertical="center" textRotation="90" wrapText="1"/>
    </xf>
    <xf numFmtId="0" fontId="14" fillId="7" borderId="28" xfId="2" applyFont="1" applyFill="1" applyBorder="1" applyAlignment="1">
      <alignment horizontal="center" vertical="center" textRotation="90" wrapText="1"/>
    </xf>
    <xf numFmtId="0" fontId="16" fillId="9" borderId="8" xfId="2" applyFont="1" applyFill="1" applyBorder="1" applyAlignment="1">
      <alignment horizontal="left"/>
    </xf>
    <xf numFmtId="0" fontId="16" fillId="9" borderId="6" xfId="2" applyFont="1" applyFill="1" applyBorder="1" applyAlignment="1">
      <alignment horizontal="left"/>
    </xf>
    <xf numFmtId="0" fontId="16" fillId="9" borderId="2" xfId="2" applyFont="1" applyFill="1" applyBorder="1" applyAlignment="1">
      <alignment horizontal="left"/>
    </xf>
    <xf numFmtId="0" fontId="16" fillId="9" borderId="4" xfId="2" applyFont="1" applyFill="1" applyBorder="1" applyAlignment="1">
      <alignment horizontal="left"/>
    </xf>
    <xf numFmtId="0" fontId="16" fillId="9" borderId="7" xfId="2" applyFont="1" applyFill="1" applyBorder="1" applyAlignment="1">
      <alignment horizontal="left"/>
    </xf>
    <xf numFmtId="0" fontId="16" fillId="14" borderId="5" xfId="2" applyFont="1" applyFill="1" applyBorder="1" applyAlignment="1">
      <alignment horizontal="left"/>
    </xf>
    <xf numFmtId="0" fontId="16" fillId="14" borderId="34" xfId="2" applyFont="1" applyFill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7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6" fillId="9" borderId="3" xfId="2" applyFont="1" applyFill="1" applyBorder="1" applyAlignment="1">
      <alignment horizontal="left"/>
    </xf>
    <xf numFmtId="0" fontId="16" fillId="9" borderId="0" xfId="2" applyFont="1" applyFill="1" applyAlignment="1">
      <alignment horizontal="left"/>
    </xf>
    <xf numFmtId="0" fontId="16" fillId="14" borderId="0" xfId="2" applyFont="1" applyFill="1" applyAlignment="1">
      <alignment horizontal="left"/>
    </xf>
    <xf numFmtId="0" fontId="4" fillId="0" borderId="3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4" fillId="7" borderId="37" xfId="2" applyFont="1" applyFill="1" applyBorder="1" applyAlignment="1">
      <alignment horizontal="center" vertical="center" textRotation="90" wrapText="1"/>
    </xf>
    <xf numFmtId="0" fontId="14" fillId="7" borderId="32" xfId="2" applyFont="1" applyFill="1" applyBorder="1" applyAlignment="1">
      <alignment horizontal="center" vertical="center" wrapText="1"/>
    </xf>
    <xf numFmtId="0" fontId="16" fillId="14" borderId="32" xfId="2" applyFont="1" applyFill="1" applyBorder="1" applyAlignment="1">
      <alignment horizontal="left"/>
    </xf>
    <xf numFmtId="0" fontId="11" fillId="0" borderId="3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6" fillId="9" borderId="32" xfId="2" applyFont="1" applyFill="1" applyBorder="1" applyAlignment="1">
      <alignment horizontal="left"/>
    </xf>
    <xf numFmtId="0" fontId="16" fillId="14" borderId="8" xfId="2" applyFont="1" applyFill="1" applyBorder="1" applyAlignment="1">
      <alignment horizontal="left"/>
    </xf>
    <xf numFmtId="0" fontId="16" fillId="14" borderId="7" xfId="2" applyFont="1" applyFill="1" applyBorder="1" applyAlignment="1">
      <alignment horizontal="left"/>
    </xf>
    <xf numFmtId="0" fontId="17" fillId="8" borderId="6" xfId="2" applyFont="1" applyFill="1" applyBorder="1" applyAlignment="1">
      <alignment horizontal="center" vertical="center"/>
    </xf>
    <xf numFmtId="0" fontId="17" fillId="8" borderId="7" xfId="2" applyFont="1" applyFill="1" applyBorder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3" fillId="9" borderId="2" xfId="2" applyFill="1" applyBorder="1" applyAlignment="1">
      <alignment horizontal="left"/>
    </xf>
    <xf numFmtId="0" fontId="3" fillId="9" borderId="4" xfId="2" applyFill="1" applyBorder="1" applyAlignment="1">
      <alignment horizontal="left"/>
    </xf>
    <xf numFmtId="0" fontId="3" fillId="9" borderId="5" xfId="2" applyFill="1" applyBorder="1" applyAlignment="1">
      <alignment horizontal="left"/>
    </xf>
    <xf numFmtId="0" fontId="3" fillId="9" borderId="32" xfId="2" applyFill="1" applyBorder="1" applyAlignment="1">
      <alignment horizontal="left"/>
    </xf>
    <xf numFmtId="0" fontId="16" fillId="0" borderId="34" xfId="2" applyFont="1" applyBorder="1" applyAlignment="1">
      <alignment horizontal="left" vertical="center"/>
    </xf>
    <xf numFmtId="0" fontId="3" fillId="9" borderId="34" xfId="2" applyFill="1" applyBorder="1" applyAlignment="1">
      <alignment horizontal="left"/>
    </xf>
    <xf numFmtId="0" fontId="11" fillId="0" borderId="42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3" fillId="9" borderId="0" xfId="2" applyFill="1" applyBorder="1" applyAlignment="1">
      <alignment horizontal="center"/>
    </xf>
    <xf numFmtId="0" fontId="2" fillId="14" borderId="28" xfId="2" applyFont="1" applyFill="1" applyBorder="1" applyAlignment="1">
      <alignment horizontal="center"/>
    </xf>
    <xf numFmtId="0" fontId="14" fillId="8" borderId="0" xfId="2" applyFont="1" applyFill="1" applyBorder="1" applyAlignment="1">
      <alignment horizontal="center" vertical="center" wrapText="1"/>
    </xf>
    <xf numFmtId="0" fontId="14" fillId="8" borderId="28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2000000}"/>
    <cellStyle name="Normal 3" xfId="2" xr:uid="{8751E14C-4F1D-4FEC-B576-F3211DEA581E}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C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7C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D9D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D57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lendarpedia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alendarpedia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lendarpedia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lendarpedi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8283-7D90-4EFE-BCB8-A87579DB85BC}">
  <dimension ref="A3:Z73"/>
  <sheetViews>
    <sheetView tabSelected="1" workbookViewId="0">
      <selection activeCell="I51" sqref="I51"/>
    </sheetView>
  </sheetViews>
  <sheetFormatPr baseColWidth="10" defaultRowHeight="12.75" x14ac:dyDescent="0.2"/>
  <cols>
    <col min="2" max="2" width="12.7109375" customWidth="1"/>
    <col min="6" max="6" width="15.42578125" customWidth="1"/>
    <col min="9" max="9" width="5.5703125" customWidth="1"/>
  </cols>
  <sheetData>
    <row r="3" spans="1:24" ht="20.25" x14ac:dyDescent="0.3">
      <c r="B3" s="22" t="s">
        <v>153</v>
      </c>
    </row>
    <row r="8" spans="1:24" x14ac:dyDescent="0.2">
      <c r="A8" s="23" t="s">
        <v>24</v>
      </c>
      <c r="B8" s="15" t="s">
        <v>0</v>
      </c>
      <c r="C8" s="16" t="s">
        <v>1</v>
      </c>
      <c r="D8" s="16" t="s">
        <v>2</v>
      </c>
      <c r="E8" s="16" t="s">
        <v>15</v>
      </c>
      <c r="F8" s="16" t="s">
        <v>16</v>
      </c>
      <c r="G8" s="16" t="s">
        <v>17</v>
      </c>
      <c r="J8" s="23" t="s">
        <v>24</v>
      </c>
      <c r="K8" s="15" t="s">
        <v>0</v>
      </c>
      <c r="L8" s="16" t="s">
        <v>1</v>
      </c>
      <c r="M8" s="16" t="s">
        <v>2</v>
      </c>
      <c r="N8" s="16" t="s">
        <v>15</v>
      </c>
      <c r="O8" s="16" t="s">
        <v>16</v>
      </c>
      <c r="P8" s="16" t="s">
        <v>17</v>
      </c>
      <c r="X8" s="3"/>
    </row>
    <row r="9" spans="1:24" x14ac:dyDescent="0.2">
      <c r="A9" s="160" t="s">
        <v>11</v>
      </c>
      <c r="B9" s="7">
        <v>38</v>
      </c>
      <c r="C9" s="8" t="s">
        <v>136</v>
      </c>
      <c r="D9" s="8">
        <v>15</v>
      </c>
      <c r="E9" s="8">
        <v>16</v>
      </c>
      <c r="F9" s="8">
        <v>17</v>
      </c>
      <c r="G9" s="8">
        <v>18</v>
      </c>
      <c r="J9" s="160" t="s">
        <v>3</v>
      </c>
      <c r="K9" s="7">
        <v>1</v>
      </c>
      <c r="L9" s="6"/>
      <c r="M9" s="6"/>
      <c r="N9" s="6"/>
      <c r="O9" s="6"/>
      <c r="P9" s="12">
        <v>1</v>
      </c>
      <c r="X9" s="3"/>
    </row>
    <row r="10" spans="1:24" x14ac:dyDescent="0.2">
      <c r="A10" s="161"/>
      <c r="B10" s="7">
        <v>39</v>
      </c>
      <c r="C10" s="8">
        <v>21</v>
      </c>
      <c r="D10" s="8">
        <v>22</v>
      </c>
      <c r="E10" s="8">
        <v>23</v>
      </c>
      <c r="F10" s="8">
        <v>24</v>
      </c>
      <c r="G10" s="8">
        <v>25</v>
      </c>
      <c r="J10" s="161"/>
      <c r="K10" s="7">
        <v>2</v>
      </c>
      <c r="L10" s="5" t="s">
        <v>144</v>
      </c>
      <c r="M10" s="17">
        <v>5</v>
      </c>
      <c r="N10" s="5" t="s">
        <v>145</v>
      </c>
      <c r="O10" s="5">
        <v>7</v>
      </c>
      <c r="P10" s="5" t="s">
        <v>127</v>
      </c>
      <c r="Q10" s="91" t="s">
        <v>82</v>
      </c>
      <c r="X10" s="3"/>
    </row>
    <row r="11" spans="1:24" x14ac:dyDescent="0.2">
      <c r="A11" s="161"/>
      <c r="B11" s="7">
        <v>40</v>
      </c>
      <c r="C11" s="9">
        <v>28</v>
      </c>
      <c r="D11" s="9">
        <v>29</v>
      </c>
      <c r="E11" s="9">
        <v>30</v>
      </c>
      <c r="F11" s="8">
        <v>1</v>
      </c>
      <c r="G11" s="10">
        <v>2</v>
      </c>
      <c r="J11" s="161"/>
      <c r="K11" s="7">
        <v>3</v>
      </c>
      <c r="L11" s="9">
        <v>11</v>
      </c>
      <c r="M11" s="9">
        <v>12</v>
      </c>
      <c r="N11" s="9">
        <v>13</v>
      </c>
      <c r="O11" s="9">
        <v>14</v>
      </c>
      <c r="P11" s="9">
        <v>15</v>
      </c>
      <c r="X11" s="3"/>
    </row>
    <row r="12" spans="1:24" x14ac:dyDescent="0.2">
      <c r="A12" s="160" t="s">
        <v>12</v>
      </c>
      <c r="B12" s="7">
        <v>41</v>
      </c>
      <c r="C12" s="9">
        <v>5</v>
      </c>
      <c r="D12" s="128" t="s">
        <v>137</v>
      </c>
      <c r="E12" s="9">
        <v>7</v>
      </c>
      <c r="F12" s="8">
        <v>8</v>
      </c>
      <c r="G12" s="8">
        <v>9</v>
      </c>
      <c r="J12" s="161"/>
      <c r="K12" s="7">
        <v>4</v>
      </c>
      <c r="L12" s="9">
        <v>18</v>
      </c>
      <c r="M12" s="9">
        <v>19</v>
      </c>
      <c r="N12" s="9">
        <v>20</v>
      </c>
      <c r="O12" s="9">
        <v>21</v>
      </c>
      <c r="P12" s="9">
        <v>22</v>
      </c>
      <c r="X12" s="3"/>
    </row>
    <row r="13" spans="1:24" x14ac:dyDescent="0.2">
      <c r="A13" s="160"/>
      <c r="B13" s="7">
        <v>42</v>
      </c>
      <c r="C13" s="9">
        <v>12</v>
      </c>
      <c r="D13" s="9">
        <v>13</v>
      </c>
      <c r="E13" s="9">
        <v>14</v>
      </c>
      <c r="F13" s="8">
        <v>15</v>
      </c>
      <c r="G13" s="8">
        <v>16</v>
      </c>
      <c r="J13" s="161"/>
      <c r="K13" s="7">
        <v>5</v>
      </c>
      <c r="L13" s="9">
        <v>25</v>
      </c>
      <c r="M13" s="9">
        <v>26</v>
      </c>
      <c r="N13" s="9">
        <v>27</v>
      </c>
      <c r="O13" s="9">
        <v>28</v>
      </c>
      <c r="P13" s="9">
        <v>29</v>
      </c>
      <c r="X13" s="3"/>
    </row>
    <row r="14" spans="1:24" x14ac:dyDescent="0.2">
      <c r="A14" s="160"/>
      <c r="B14" s="7">
        <v>43</v>
      </c>
      <c r="C14" s="9">
        <v>19</v>
      </c>
      <c r="D14" s="9">
        <v>20</v>
      </c>
      <c r="E14" s="9">
        <v>21</v>
      </c>
      <c r="F14" s="9">
        <v>22</v>
      </c>
      <c r="G14" s="9">
        <v>23</v>
      </c>
      <c r="J14" s="160" t="s">
        <v>4</v>
      </c>
      <c r="K14" s="7">
        <v>6</v>
      </c>
      <c r="L14" s="9">
        <v>1</v>
      </c>
      <c r="M14" s="8">
        <v>2</v>
      </c>
      <c r="N14" s="8">
        <v>3</v>
      </c>
      <c r="O14" s="8">
        <v>4</v>
      </c>
      <c r="P14" s="8">
        <v>5</v>
      </c>
      <c r="R14" s="24"/>
      <c r="U14" s="24"/>
    </row>
    <row r="15" spans="1:24" x14ac:dyDescent="0.2">
      <c r="A15" s="160"/>
      <c r="B15" s="7">
        <v>44</v>
      </c>
      <c r="C15" s="9">
        <v>26</v>
      </c>
      <c r="D15" s="9">
        <v>27</v>
      </c>
      <c r="E15" s="9">
        <v>28</v>
      </c>
      <c r="F15" s="114" t="s">
        <v>138</v>
      </c>
      <c r="G15" s="114" t="s">
        <v>139</v>
      </c>
      <c r="J15" s="161"/>
      <c r="K15" s="7">
        <v>7</v>
      </c>
      <c r="L15" s="9">
        <v>8</v>
      </c>
      <c r="M15" s="9">
        <v>9</v>
      </c>
      <c r="N15" s="9">
        <v>10</v>
      </c>
      <c r="O15" s="8">
        <v>11</v>
      </c>
      <c r="P15" s="8">
        <v>12</v>
      </c>
      <c r="U15" s="80"/>
    </row>
    <row r="16" spans="1:24" x14ac:dyDescent="0.2">
      <c r="A16" s="160" t="s">
        <v>13</v>
      </c>
      <c r="B16" s="7">
        <v>45</v>
      </c>
      <c r="C16" s="114" t="s">
        <v>140</v>
      </c>
      <c r="D16" s="5" t="s">
        <v>111</v>
      </c>
      <c r="E16" s="5">
        <v>4</v>
      </c>
      <c r="F16" s="5" t="s">
        <v>112</v>
      </c>
      <c r="G16" s="5">
        <v>6</v>
      </c>
      <c r="H16" s="91" t="s">
        <v>82</v>
      </c>
      <c r="J16" s="161"/>
      <c r="K16" s="7">
        <v>8</v>
      </c>
      <c r="L16" s="9">
        <v>15</v>
      </c>
      <c r="M16" s="9">
        <v>16</v>
      </c>
      <c r="N16" s="9">
        <v>17</v>
      </c>
      <c r="O16" s="8">
        <v>18</v>
      </c>
      <c r="P16" s="8">
        <v>19</v>
      </c>
      <c r="U16" s="80"/>
    </row>
    <row r="17" spans="1:24" x14ac:dyDescent="0.2">
      <c r="A17" s="160"/>
      <c r="B17" s="7">
        <v>46</v>
      </c>
      <c r="C17" s="5">
        <v>9</v>
      </c>
      <c r="D17" s="5" t="s">
        <v>142</v>
      </c>
      <c r="E17" s="12">
        <v>11</v>
      </c>
      <c r="F17" s="25" t="s">
        <v>170</v>
      </c>
      <c r="G17" s="8">
        <v>13</v>
      </c>
      <c r="J17" s="161"/>
      <c r="K17" s="7">
        <v>9</v>
      </c>
      <c r="L17" s="9">
        <v>22</v>
      </c>
      <c r="M17" s="9">
        <v>23</v>
      </c>
      <c r="N17" s="9">
        <v>24</v>
      </c>
      <c r="O17" s="8">
        <v>25</v>
      </c>
      <c r="P17" s="8">
        <v>26</v>
      </c>
    </row>
    <row r="18" spans="1:24" x14ac:dyDescent="0.2">
      <c r="A18" s="160"/>
      <c r="B18" s="7">
        <v>47</v>
      </c>
      <c r="C18" s="9">
        <v>16</v>
      </c>
      <c r="D18" s="9">
        <v>17</v>
      </c>
      <c r="E18" s="9">
        <v>18</v>
      </c>
      <c r="F18" s="8">
        <v>19</v>
      </c>
      <c r="G18" s="8">
        <v>20</v>
      </c>
      <c r="J18" s="175" t="s">
        <v>5</v>
      </c>
      <c r="K18" s="7">
        <v>10</v>
      </c>
      <c r="L18" s="9">
        <v>1</v>
      </c>
      <c r="M18" s="9">
        <v>2</v>
      </c>
      <c r="N18" s="9">
        <v>3</v>
      </c>
      <c r="O18" s="9">
        <v>4</v>
      </c>
      <c r="P18" s="9">
        <v>5</v>
      </c>
      <c r="Q18" s="2" t="s">
        <v>120</v>
      </c>
    </row>
    <row r="19" spans="1:24" x14ac:dyDescent="0.2">
      <c r="A19" s="160"/>
      <c r="B19" s="7">
        <v>48</v>
      </c>
      <c r="C19" s="9">
        <v>23</v>
      </c>
      <c r="D19" s="9">
        <v>24</v>
      </c>
      <c r="E19" s="9">
        <v>25</v>
      </c>
      <c r="F19" s="8">
        <v>26</v>
      </c>
      <c r="G19" s="8">
        <v>27</v>
      </c>
      <c r="J19" s="176"/>
      <c r="K19" s="7">
        <v>11</v>
      </c>
      <c r="L19" s="9">
        <v>8</v>
      </c>
      <c r="M19" s="9">
        <v>9</v>
      </c>
      <c r="N19" s="9">
        <v>10</v>
      </c>
      <c r="O19" s="8">
        <v>11</v>
      </c>
      <c r="P19" s="8">
        <v>12</v>
      </c>
    </row>
    <row r="20" spans="1:24" x14ac:dyDescent="0.2">
      <c r="A20" s="160" t="s">
        <v>14</v>
      </c>
      <c r="B20" s="7">
        <v>49</v>
      </c>
      <c r="C20" s="9">
        <v>30</v>
      </c>
      <c r="D20" s="9">
        <v>1</v>
      </c>
      <c r="E20" s="9">
        <v>2</v>
      </c>
      <c r="F20" s="114" t="s">
        <v>143</v>
      </c>
      <c r="G20" s="8">
        <v>4</v>
      </c>
      <c r="J20" s="176"/>
      <c r="K20" s="7">
        <v>12</v>
      </c>
      <c r="L20" s="9">
        <v>15</v>
      </c>
      <c r="M20" s="9">
        <v>16</v>
      </c>
      <c r="N20" s="9">
        <v>17</v>
      </c>
      <c r="O20" s="25" t="s">
        <v>146</v>
      </c>
      <c r="P20" s="130" t="s">
        <v>147</v>
      </c>
    </row>
    <row r="21" spans="1:24" x14ac:dyDescent="0.2">
      <c r="A21" s="160"/>
      <c r="B21" s="7">
        <v>50</v>
      </c>
      <c r="C21" s="13">
        <v>7</v>
      </c>
      <c r="D21" s="9">
        <v>8</v>
      </c>
      <c r="E21" s="9">
        <v>9</v>
      </c>
      <c r="F21" s="8">
        <v>10</v>
      </c>
      <c r="G21" s="8">
        <v>11</v>
      </c>
      <c r="J21" s="177"/>
      <c r="K21" s="7">
        <v>13</v>
      </c>
      <c r="L21" s="5" t="s">
        <v>148</v>
      </c>
      <c r="M21" s="5" t="s">
        <v>121</v>
      </c>
      <c r="N21" s="5" t="s">
        <v>130</v>
      </c>
      <c r="O21" s="5">
        <v>25</v>
      </c>
      <c r="P21" s="5" t="s">
        <v>149</v>
      </c>
      <c r="Q21" s="91" t="s">
        <v>83</v>
      </c>
    </row>
    <row r="22" spans="1:24" x14ac:dyDescent="0.2">
      <c r="A22" s="160"/>
      <c r="B22" s="7">
        <v>51</v>
      </c>
      <c r="C22" s="9">
        <v>14</v>
      </c>
      <c r="D22" s="9">
        <v>15</v>
      </c>
      <c r="E22" s="9">
        <v>16</v>
      </c>
      <c r="F22" s="8">
        <v>17</v>
      </c>
      <c r="G22" s="8">
        <v>18</v>
      </c>
      <c r="J22" s="126"/>
      <c r="K22" s="7">
        <v>14</v>
      </c>
      <c r="L22" s="12">
        <v>29</v>
      </c>
      <c r="M22" s="9">
        <v>30</v>
      </c>
      <c r="N22" s="9">
        <v>31</v>
      </c>
      <c r="O22" s="8">
        <v>1</v>
      </c>
      <c r="P22" s="8">
        <v>2</v>
      </c>
    </row>
    <row r="23" spans="1:24" x14ac:dyDescent="0.2">
      <c r="A23" s="160"/>
      <c r="B23" s="7">
        <v>52</v>
      </c>
      <c r="C23" s="11">
        <v>21</v>
      </c>
      <c r="D23" s="11">
        <v>22</v>
      </c>
      <c r="E23" s="11">
        <v>23</v>
      </c>
      <c r="F23" s="11">
        <v>24</v>
      </c>
      <c r="G23" s="12">
        <v>25</v>
      </c>
      <c r="H23" t="s">
        <v>32</v>
      </c>
      <c r="J23" s="160" t="s">
        <v>6</v>
      </c>
      <c r="K23" s="7">
        <v>15</v>
      </c>
      <c r="L23" s="9">
        <v>5</v>
      </c>
      <c r="M23" s="9">
        <v>6</v>
      </c>
      <c r="N23" s="9">
        <v>7</v>
      </c>
      <c r="O23" s="8">
        <v>8</v>
      </c>
      <c r="P23" s="8">
        <v>9</v>
      </c>
    </row>
    <row r="24" spans="1:24" x14ac:dyDescent="0.2">
      <c r="A24" s="160"/>
      <c r="B24" s="7">
        <v>1</v>
      </c>
      <c r="C24" s="11">
        <v>28</v>
      </c>
      <c r="D24" s="11">
        <v>29</v>
      </c>
      <c r="E24" s="11">
        <v>30</v>
      </c>
      <c r="F24" s="11">
        <v>31</v>
      </c>
      <c r="J24" s="161"/>
      <c r="K24" s="7">
        <v>16</v>
      </c>
      <c r="L24" s="9">
        <v>12</v>
      </c>
      <c r="M24" s="9">
        <v>13</v>
      </c>
      <c r="N24" s="9">
        <v>14</v>
      </c>
      <c r="O24" s="8">
        <v>15</v>
      </c>
      <c r="P24" s="8">
        <v>16</v>
      </c>
    </row>
    <row r="25" spans="1:24" x14ac:dyDescent="0.2">
      <c r="J25" s="161"/>
      <c r="K25" s="7">
        <v>17</v>
      </c>
      <c r="L25" s="9">
        <v>19</v>
      </c>
      <c r="M25" s="9">
        <v>20</v>
      </c>
      <c r="N25" s="9">
        <v>21</v>
      </c>
      <c r="O25" s="9">
        <v>22</v>
      </c>
      <c r="P25" s="9">
        <v>23</v>
      </c>
    </row>
    <row r="26" spans="1:24" x14ac:dyDescent="0.2">
      <c r="J26" s="161"/>
      <c r="K26" s="7">
        <v>18</v>
      </c>
      <c r="L26" s="9">
        <v>26</v>
      </c>
      <c r="M26" s="9">
        <v>27</v>
      </c>
      <c r="N26" s="9">
        <v>28</v>
      </c>
      <c r="O26" s="11">
        <v>29</v>
      </c>
      <c r="P26" s="138">
        <v>30</v>
      </c>
      <c r="Q26" s="2" t="s">
        <v>124</v>
      </c>
    </row>
    <row r="27" spans="1:24" x14ac:dyDescent="0.2">
      <c r="A27" s="127" t="s">
        <v>155</v>
      </c>
      <c r="B27" s="127"/>
      <c r="C27" s="127" t="s">
        <v>154</v>
      </c>
      <c r="D27" s="127"/>
      <c r="J27" s="160" t="s">
        <v>7</v>
      </c>
      <c r="K27" s="7">
        <v>19</v>
      </c>
      <c r="L27" s="9">
        <v>3</v>
      </c>
      <c r="M27" s="9">
        <v>4</v>
      </c>
      <c r="N27" s="9">
        <v>5</v>
      </c>
      <c r="O27" s="12">
        <v>6</v>
      </c>
      <c r="P27" s="138">
        <v>7</v>
      </c>
      <c r="Q27" s="2" t="s">
        <v>124</v>
      </c>
      <c r="X27" s="3"/>
    </row>
    <row r="28" spans="1:24" x14ac:dyDescent="0.2">
      <c r="J28" s="161"/>
      <c r="K28" s="7">
        <v>20</v>
      </c>
      <c r="L28" s="9">
        <v>10</v>
      </c>
      <c r="M28" s="9">
        <v>11</v>
      </c>
      <c r="N28" s="9">
        <v>12</v>
      </c>
      <c r="O28" s="8">
        <v>13</v>
      </c>
      <c r="P28" s="8">
        <v>14</v>
      </c>
      <c r="X28" s="4"/>
    </row>
    <row r="29" spans="1:24" ht="13.5" thickBot="1" x14ac:dyDescent="0.25">
      <c r="J29" s="161"/>
      <c r="K29" s="7">
        <v>21</v>
      </c>
      <c r="L29" s="12">
        <v>17</v>
      </c>
      <c r="M29" s="9">
        <v>18</v>
      </c>
      <c r="N29" s="9">
        <v>19</v>
      </c>
      <c r="O29" s="8">
        <v>20</v>
      </c>
      <c r="P29" s="8">
        <v>21</v>
      </c>
      <c r="X29" s="4"/>
    </row>
    <row r="30" spans="1:24" ht="15" thickBot="1" x14ac:dyDescent="0.25">
      <c r="B30" s="183" t="s">
        <v>19</v>
      </c>
      <c r="C30" s="184"/>
      <c r="D30" s="184"/>
      <c r="E30" s="184"/>
      <c r="F30" s="184"/>
      <c r="G30" s="84" t="s">
        <v>84</v>
      </c>
      <c r="J30" s="161"/>
      <c r="K30" s="7">
        <v>22</v>
      </c>
      <c r="L30" s="9">
        <v>24</v>
      </c>
      <c r="M30" s="9">
        <v>25</v>
      </c>
      <c r="N30" s="9">
        <v>26</v>
      </c>
      <c r="O30" s="8">
        <v>27</v>
      </c>
      <c r="P30" s="8">
        <v>28</v>
      </c>
      <c r="X30" s="4"/>
    </row>
    <row r="31" spans="1:24" ht="14.25" x14ac:dyDescent="0.2">
      <c r="B31" s="181" t="s">
        <v>89</v>
      </c>
      <c r="C31" s="182"/>
      <c r="D31" s="182"/>
      <c r="E31" s="182"/>
      <c r="F31" s="182"/>
      <c r="G31" s="85">
        <v>53</v>
      </c>
      <c r="J31" s="160" t="s">
        <v>8</v>
      </c>
      <c r="K31" s="7">
        <v>23</v>
      </c>
      <c r="L31" s="8">
        <v>31</v>
      </c>
      <c r="M31" s="8">
        <v>1</v>
      </c>
      <c r="N31" s="8">
        <v>2</v>
      </c>
      <c r="O31" s="25" t="s">
        <v>150</v>
      </c>
      <c r="P31" s="25" t="s">
        <v>125</v>
      </c>
      <c r="X31" s="4"/>
    </row>
    <row r="32" spans="1:24" ht="14.25" x14ac:dyDescent="0.2">
      <c r="B32" s="167" t="s">
        <v>90</v>
      </c>
      <c r="C32" s="168"/>
      <c r="D32" s="168"/>
      <c r="E32" s="168"/>
      <c r="F32" s="169"/>
      <c r="G32" s="86">
        <v>26</v>
      </c>
      <c r="J32" s="161"/>
      <c r="K32" s="7">
        <v>24</v>
      </c>
      <c r="L32" s="5" t="s">
        <v>116</v>
      </c>
      <c r="M32" s="5">
        <v>8</v>
      </c>
      <c r="N32" s="5" t="s">
        <v>119</v>
      </c>
      <c r="O32" s="5">
        <v>10</v>
      </c>
      <c r="P32" s="5" t="s">
        <v>151</v>
      </c>
      <c r="Q32" s="91" t="s">
        <v>82</v>
      </c>
      <c r="X32" s="4"/>
    </row>
    <row r="33" spans="1:26" ht="15" thickBot="1" x14ac:dyDescent="0.25">
      <c r="B33" s="170" t="s">
        <v>20</v>
      </c>
      <c r="C33" s="171"/>
      <c r="D33" s="171"/>
      <c r="E33" s="171"/>
      <c r="F33" s="171"/>
      <c r="G33" s="87">
        <v>95</v>
      </c>
      <c r="J33" s="161"/>
      <c r="K33" s="117">
        <v>25</v>
      </c>
      <c r="L33" s="118">
        <v>14</v>
      </c>
      <c r="M33" s="118">
        <v>15</v>
      </c>
      <c r="N33" s="118">
        <v>16</v>
      </c>
      <c r="O33" s="118">
        <v>17</v>
      </c>
      <c r="P33" s="118">
        <v>18</v>
      </c>
    </row>
    <row r="34" spans="1:26" ht="14.25" x14ac:dyDescent="0.2">
      <c r="B34" s="170" t="s">
        <v>91</v>
      </c>
      <c r="C34" s="171"/>
      <c r="D34" s="171"/>
      <c r="E34" s="171"/>
      <c r="F34" s="171"/>
      <c r="G34" s="88">
        <v>27</v>
      </c>
      <c r="J34" s="161"/>
      <c r="K34" s="115">
        <v>26</v>
      </c>
      <c r="L34" s="116">
        <v>21</v>
      </c>
      <c r="M34" s="116">
        <v>22</v>
      </c>
      <c r="N34" s="116">
        <v>23</v>
      </c>
      <c r="O34" s="116">
        <v>24</v>
      </c>
      <c r="P34" s="116">
        <v>25</v>
      </c>
    </row>
    <row r="35" spans="1:26" ht="15" thickBot="1" x14ac:dyDescent="0.25">
      <c r="B35" s="198" t="s">
        <v>171</v>
      </c>
      <c r="C35" s="199"/>
      <c r="D35" s="199"/>
      <c r="E35" s="199"/>
      <c r="F35" s="200"/>
      <c r="G35" s="89">
        <v>9</v>
      </c>
      <c r="J35" s="161"/>
      <c r="K35" s="7">
        <v>27</v>
      </c>
      <c r="L35" s="11">
        <v>28</v>
      </c>
      <c r="M35" s="11">
        <v>29</v>
      </c>
      <c r="N35" s="11">
        <v>30</v>
      </c>
      <c r="O35" s="11">
        <v>1</v>
      </c>
      <c r="P35" s="11">
        <v>2</v>
      </c>
    </row>
    <row r="36" spans="1:26" ht="15" thickBot="1" x14ac:dyDescent="0.25">
      <c r="F36" s="83" t="s">
        <v>22</v>
      </c>
      <c r="G36" s="90">
        <f>SUM(G31:G35)</f>
        <v>210</v>
      </c>
      <c r="J36" s="160" t="s">
        <v>9</v>
      </c>
      <c r="K36" s="7">
        <v>28</v>
      </c>
      <c r="L36" s="11">
        <v>5</v>
      </c>
      <c r="M36" s="11">
        <v>6</v>
      </c>
      <c r="N36" s="11">
        <v>7</v>
      </c>
      <c r="O36" s="11">
        <v>8</v>
      </c>
      <c r="P36" s="11">
        <v>9</v>
      </c>
    </row>
    <row r="37" spans="1:26" x14ac:dyDescent="0.2">
      <c r="J37" s="161"/>
      <c r="K37" s="7">
        <v>29</v>
      </c>
      <c r="L37" s="11">
        <v>12</v>
      </c>
      <c r="M37" s="11">
        <v>13</v>
      </c>
      <c r="N37" s="11">
        <v>14</v>
      </c>
      <c r="O37" s="11">
        <v>15</v>
      </c>
      <c r="P37" s="11">
        <v>16</v>
      </c>
    </row>
    <row r="38" spans="1:26" x14ac:dyDescent="0.2">
      <c r="J38" s="161"/>
      <c r="K38" s="7">
        <v>30</v>
      </c>
      <c r="L38" s="11">
        <v>19</v>
      </c>
      <c r="M38" s="11">
        <v>20</v>
      </c>
      <c r="N38" s="11">
        <v>21</v>
      </c>
      <c r="O38" s="11">
        <v>22</v>
      </c>
      <c r="P38" s="11">
        <v>23</v>
      </c>
    </row>
    <row r="39" spans="1:26" ht="13.5" thickBot="1" x14ac:dyDescent="0.25">
      <c r="J39" s="161"/>
      <c r="K39" s="7">
        <v>31</v>
      </c>
      <c r="L39" s="11">
        <v>26</v>
      </c>
      <c r="M39" s="11">
        <v>27</v>
      </c>
      <c r="N39" s="11">
        <v>28</v>
      </c>
      <c r="O39" s="11">
        <v>29</v>
      </c>
      <c r="P39" s="11">
        <v>30</v>
      </c>
    </row>
    <row r="40" spans="1:26" ht="24.75" customHeight="1" thickBot="1" x14ac:dyDescent="0.25">
      <c r="A40" s="188" t="s">
        <v>26</v>
      </c>
      <c r="B40" s="189"/>
      <c r="C40" s="61" t="s">
        <v>27</v>
      </c>
      <c r="D40" s="41" t="s">
        <v>28</v>
      </c>
      <c r="E40" s="41" t="s">
        <v>29</v>
      </c>
      <c r="F40" s="41" t="s">
        <v>30</v>
      </c>
      <c r="G40" s="74" t="s">
        <v>74</v>
      </c>
      <c r="H40" s="151" t="s">
        <v>85</v>
      </c>
      <c r="J40" s="160" t="s">
        <v>10</v>
      </c>
      <c r="K40" s="7">
        <v>32</v>
      </c>
      <c r="L40" s="11">
        <v>2</v>
      </c>
      <c r="M40" s="11">
        <v>3</v>
      </c>
      <c r="N40" s="11">
        <v>4</v>
      </c>
      <c r="O40" s="11">
        <v>5</v>
      </c>
      <c r="P40" s="11">
        <v>6</v>
      </c>
    </row>
    <row r="41" spans="1:26" ht="15" x14ac:dyDescent="0.25">
      <c r="A41" s="155" t="s">
        <v>31</v>
      </c>
      <c r="B41" s="156"/>
      <c r="C41" s="29">
        <v>2</v>
      </c>
      <c r="D41" s="30">
        <v>2</v>
      </c>
      <c r="E41" s="31" t="s">
        <v>32</v>
      </c>
      <c r="F41" s="62" t="s">
        <v>33</v>
      </c>
      <c r="G41" s="75">
        <f>D41*9</f>
        <v>18</v>
      </c>
      <c r="H41" s="152"/>
      <c r="J41" s="160"/>
      <c r="K41" s="7">
        <v>33</v>
      </c>
      <c r="L41" s="11">
        <v>9</v>
      </c>
      <c r="M41" s="11">
        <v>10</v>
      </c>
      <c r="N41" s="11">
        <v>11</v>
      </c>
      <c r="O41" s="11">
        <v>12</v>
      </c>
      <c r="P41" s="11">
        <v>13</v>
      </c>
      <c r="Q41" s="4"/>
      <c r="Z41" s="1"/>
    </row>
    <row r="42" spans="1:26" ht="15" x14ac:dyDescent="0.25">
      <c r="A42" s="149" t="s">
        <v>37</v>
      </c>
      <c r="B42" s="185"/>
      <c r="C42" s="36">
        <v>3</v>
      </c>
      <c r="D42" s="37">
        <v>3</v>
      </c>
      <c r="E42" s="36"/>
      <c r="F42" s="63" t="s">
        <v>38</v>
      </c>
      <c r="G42" s="74">
        <f t="shared" ref="G42:G45" si="0">D42*9</f>
        <v>27</v>
      </c>
      <c r="H42" s="152"/>
      <c r="J42" s="160"/>
      <c r="K42" s="7">
        <v>34</v>
      </c>
      <c r="L42" s="5">
        <v>16</v>
      </c>
      <c r="M42" s="5">
        <v>17</v>
      </c>
      <c r="N42" s="5">
        <v>18</v>
      </c>
      <c r="O42" s="5">
        <v>19</v>
      </c>
      <c r="P42" s="5">
        <v>20</v>
      </c>
      <c r="Q42" s="4"/>
      <c r="Z42" s="3"/>
    </row>
    <row r="43" spans="1:26" ht="15" x14ac:dyDescent="0.25">
      <c r="A43" s="149" t="s">
        <v>43</v>
      </c>
      <c r="B43" s="185"/>
      <c r="C43" s="36">
        <v>2</v>
      </c>
      <c r="D43" s="37">
        <v>2</v>
      </c>
      <c r="E43" s="36"/>
      <c r="F43" s="64" t="s">
        <v>44</v>
      </c>
      <c r="G43" s="74">
        <f t="shared" si="0"/>
        <v>18</v>
      </c>
      <c r="H43" s="152"/>
      <c r="J43" s="160"/>
      <c r="K43" s="7">
        <v>35</v>
      </c>
      <c r="L43" s="5">
        <v>23</v>
      </c>
      <c r="M43" s="5">
        <v>24</v>
      </c>
      <c r="N43" s="5">
        <v>25</v>
      </c>
      <c r="O43" s="5">
        <v>26</v>
      </c>
      <c r="P43" s="5">
        <v>27</v>
      </c>
      <c r="Q43" s="4"/>
      <c r="Z43" s="3"/>
    </row>
    <row r="44" spans="1:26" ht="15" x14ac:dyDescent="0.25">
      <c r="A44" s="122" t="s">
        <v>50</v>
      </c>
      <c r="B44" s="123"/>
      <c r="C44" s="132" t="s">
        <v>160</v>
      </c>
      <c r="D44" s="48">
        <v>1.5</v>
      </c>
      <c r="E44" s="36" t="s">
        <v>32</v>
      </c>
      <c r="F44" s="65" t="s">
        <v>33</v>
      </c>
      <c r="G44" s="74">
        <f t="shared" ref="G44" si="1">D44*9</f>
        <v>13.5</v>
      </c>
      <c r="H44" s="152"/>
      <c r="J44" s="160"/>
      <c r="K44" s="7">
        <v>36</v>
      </c>
      <c r="L44" s="5">
        <v>30</v>
      </c>
      <c r="M44" s="5">
        <v>31</v>
      </c>
      <c r="N44" s="5">
        <v>1</v>
      </c>
      <c r="O44" s="5">
        <v>2</v>
      </c>
      <c r="P44" s="5">
        <v>3</v>
      </c>
      <c r="Q44" s="4"/>
      <c r="Z44" s="3"/>
    </row>
    <row r="45" spans="1:26" ht="15" x14ac:dyDescent="0.25">
      <c r="A45" s="158" t="s">
        <v>51</v>
      </c>
      <c r="B45" s="159"/>
      <c r="C45" s="203" t="s">
        <v>135</v>
      </c>
      <c r="D45" s="37">
        <v>2</v>
      </c>
      <c r="E45" s="36"/>
      <c r="F45" s="64" t="s">
        <v>52</v>
      </c>
      <c r="G45" s="205">
        <f t="shared" si="0"/>
        <v>18</v>
      </c>
      <c r="H45" s="152"/>
      <c r="J45" s="160" t="s">
        <v>11</v>
      </c>
      <c r="K45" s="7">
        <v>37</v>
      </c>
      <c r="L45" s="5">
        <v>6</v>
      </c>
      <c r="M45" s="5">
        <v>7</v>
      </c>
      <c r="N45" s="5">
        <v>8</v>
      </c>
      <c r="O45" s="5">
        <v>9</v>
      </c>
      <c r="P45" s="5">
        <v>10</v>
      </c>
      <c r="Q45" s="4"/>
      <c r="Z45" s="3"/>
    </row>
    <row r="46" spans="1:26" ht="15" x14ac:dyDescent="0.25">
      <c r="A46" s="149" t="s">
        <v>41</v>
      </c>
      <c r="B46" s="150"/>
      <c r="C46" s="36">
        <v>3</v>
      </c>
      <c r="D46" s="37">
        <v>3</v>
      </c>
      <c r="E46" s="36" t="s">
        <v>32</v>
      </c>
      <c r="F46" s="64" t="s">
        <v>42</v>
      </c>
      <c r="G46" s="204">
        <f>D46*9</f>
        <v>27</v>
      </c>
      <c r="H46" s="152"/>
      <c r="J46" s="161"/>
      <c r="K46" s="7">
        <v>38</v>
      </c>
      <c r="L46" s="18" t="s">
        <v>152</v>
      </c>
    </row>
    <row r="47" spans="1:26" ht="15" x14ac:dyDescent="0.25">
      <c r="A47" s="158" t="s">
        <v>50</v>
      </c>
      <c r="B47" s="180"/>
      <c r="C47" s="132" t="s">
        <v>161</v>
      </c>
      <c r="D47" s="48">
        <v>2.5</v>
      </c>
      <c r="E47" s="36" t="s">
        <v>32</v>
      </c>
      <c r="F47" s="65" t="s">
        <v>33</v>
      </c>
      <c r="G47" s="74">
        <f>D47*9</f>
        <v>22.5</v>
      </c>
      <c r="H47" s="152"/>
    </row>
    <row r="48" spans="1:26" ht="15.75" thickBot="1" x14ac:dyDescent="0.3">
      <c r="A48" s="186" t="s">
        <v>51</v>
      </c>
      <c r="B48" s="187"/>
      <c r="C48" s="124" t="s">
        <v>135</v>
      </c>
      <c r="D48" s="43">
        <v>2</v>
      </c>
      <c r="E48" s="44"/>
      <c r="F48" s="66" t="s">
        <v>52</v>
      </c>
      <c r="G48" s="76">
        <f>D48*9</f>
        <v>18</v>
      </c>
      <c r="H48" s="152"/>
    </row>
    <row r="49" spans="1:9" ht="15" x14ac:dyDescent="0.2">
      <c r="F49" s="49" t="s">
        <v>22</v>
      </c>
      <c r="G49" s="75">
        <f>SUM(G41:G48)</f>
        <v>162</v>
      </c>
      <c r="H49" s="152"/>
    </row>
    <row r="50" spans="1:9" ht="30" x14ac:dyDescent="0.2">
      <c r="B50" s="40" t="s">
        <v>175</v>
      </c>
      <c r="C50" s="40" t="s">
        <v>156</v>
      </c>
      <c r="D50" s="141" t="s">
        <v>82</v>
      </c>
      <c r="E50" s="179"/>
      <c r="F50" s="40" t="s">
        <v>78</v>
      </c>
      <c r="G50" s="78">
        <f>26*7</f>
        <v>182</v>
      </c>
      <c r="H50" s="152"/>
      <c r="I50" s="119">
        <f>+G50/G49</f>
        <v>1.1234567901234569</v>
      </c>
    </row>
    <row r="52" spans="1:9" ht="13.5" thickBot="1" x14ac:dyDescent="0.25"/>
    <row r="53" spans="1:9" ht="24.75" thickBot="1" x14ac:dyDescent="0.25">
      <c r="A53" s="188" t="s">
        <v>26</v>
      </c>
      <c r="B53" s="189"/>
      <c r="C53" s="61" t="s">
        <v>27</v>
      </c>
      <c r="D53" s="41" t="s">
        <v>28</v>
      </c>
      <c r="E53" s="41" t="s">
        <v>29</v>
      </c>
      <c r="F53" s="41" t="s">
        <v>30</v>
      </c>
      <c r="G53" s="74" t="s">
        <v>74</v>
      </c>
      <c r="H53" s="151" t="s">
        <v>86</v>
      </c>
    </row>
    <row r="54" spans="1:9" ht="15" x14ac:dyDescent="0.25">
      <c r="A54" s="155" t="s">
        <v>53</v>
      </c>
      <c r="B54" s="156"/>
      <c r="C54" s="29">
        <v>2</v>
      </c>
      <c r="D54" s="29" t="s">
        <v>32</v>
      </c>
      <c r="E54" s="53">
        <v>2</v>
      </c>
      <c r="F54" s="62" t="s">
        <v>54</v>
      </c>
      <c r="G54" s="75">
        <f>E54*9</f>
        <v>18</v>
      </c>
      <c r="H54" s="152"/>
      <c r="I54" s="119"/>
    </row>
    <row r="55" spans="1:9" ht="15" x14ac:dyDescent="0.25">
      <c r="A55" s="149" t="s">
        <v>34</v>
      </c>
      <c r="B55" s="185"/>
      <c r="C55" s="36">
        <v>3</v>
      </c>
      <c r="D55" s="36"/>
      <c r="E55" s="48">
        <v>3</v>
      </c>
      <c r="F55" s="65" t="s">
        <v>33</v>
      </c>
      <c r="G55" s="74">
        <f t="shared" ref="G55:G63" si="2">E55*9</f>
        <v>27</v>
      </c>
      <c r="H55" s="152"/>
    </row>
    <row r="56" spans="1:9" ht="15" x14ac:dyDescent="0.25">
      <c r="A56" s="149" t="s">
        <v>35</v>
      </c>
      <c r="B56" s="185"/>
      <c r="C56" s="36">
        <v>2</v>
      </c>
      <c r="D56" s="36"/>
      <c r="E56" s="37">
        <v>2</v>
      </c>
      <c r="F56" s="63" t="s">
        <v>36</v>
      </c>
      <c r="G56" s="74">
        <f t="shared" si="2"/>
        <v>18</v>
      </c>
      <c r="H56" s="152"/>
    </row>
    <row r="57" spans="1:9" ht="15.75" thickBot="1" x14ac:dyDescent="0.3">
      <c r="A57" s="153" t="s">
        <v>47</v>
      </c>
      <c r="B57" s="157"/>
      <c r="C57" s="35">
        <v>1</v>
      </c>
      <c r="D57" s="35" t="s">
        <v>32</v>
      </c>
      <c r="E57" s="54">
        <v>1</v>
      </c>
      <c r="F57" s="66" t="s">
        <v>36</v>
      </c>
      <c r="G57" s="76">
        <f t="shared" si="2"/>
        <v>9</v>
      </c>
      <c r="H57" s="152"/>
    </row>
    <row r="58" spans="1:9" ht="15.75" thickBot="1" x14ac:dyDescent="0.25">
      <c r="A58" s="38"/>
      <c r="F58" s="46" t="s">
        <v>22</v>
      </c>
      <c r="G58" s="77">
        <f>SUM(G54:G57)</f>
        <v>72</v>
      </c>
      <c r="H58" s="152"/>
    </row>
    <row r="59" spans="1:9" ht="30" x14ac:dyDescent="0.2">
      <c r="B59" s="40" t="s">
        <v>176</v>
      </c>
      <c r="C59" s="40" t="s">
        <v>162</v>
      </c>
      <c r="D59" s="141" t="s">
        <v>83</v>
      </c>
      <c r="E59" s="179"/>
      <c r="F59" s="40" t="s">
        <v>78</v>
      </c>
      <c r="G59" s="78">
        <f>12*7</f>
        <v>84</v>
      </c>
      <c r="H59" s="152"/>
      <c r="I59" s="119">
        <f>+G59/G58</f>
        <v>1.1666666666666667</v>
      </c>
    </row>
    <row r="60" spans="1:9" ht="15.75" thickBot="1" x14ac:dyDescent="0.3">
      <c r="D60" s="44"/>
      <c r="E60" s="44"/>
      <c r="F60" s="39"/>
      <c r="G60" s="38"/>
      <c r="H60" s="152"/>
    </row>
    <row r="61" spans="1:9" ht="15" x14ac:dyDescent="0.25">
      <c r="A61" s="192" t="s">
        <v>39</v>
      </c>
      <c r="B61" s="193"/>
      <c r="C61" s="29">
        <v>3</v>
      </c>
      <c r="D61" s="29" t="s">
        <v>32</v>
      </c>
      <c r="E61" s="56">
        <v>3</v>
      </c>
      <c r="F61" s="68" t="s">
        <v>40</v>
      </c>
      <c r="G61" s="75">
        <f t="shared" si="2"/>
        <v>27</v>
      </c>
      <c r="H61" s="152"/>
    </row>
    <row r="62" spans="1:9" ht="15" x14ac:dyDescent="0.25">
      <c r="A62" s="194" t="s">
        <v>45</v>
      </c>
      <c r="B62" s="195"/>
      <c r="C62" s="36">
        <v>3</v>
      </c>
      <c r="D62" s="36"/>
      <c r="E62" s="57">
        <v>3</v>
      </c>
      <c r="F62" s="69" t="s">
        <v>46</v>
      </c>
      <c r="G62" s="74">
        <f t="shared" si="2"/>
        <v>27</v>
      </c>
      <c r="H62" s="152"/>
    </row>
    <row r="63" spans="1:9" ht="15.75" thickBot="1" x14ac:dyDescent="0.3">
      <c r="A63" s="71" t="s">
        <v>48</v>
      </c>
      <c r="B63" s="72"/>
      <c r="C63" s="35">
        <v>4</v>
      </c>
      <c r="D63" s="35"/>
      <c r="E63" s="58">
        <v>4</v>
      </c>
      <c r="F63" s="70" t="s">
        <v>49</v>
      </c>
      <c r="G63" s="76">
        <f t="shared" si="2"/>
        <v>36</v>
      </c>
      <c r="H63" s="152"/>
    </row>
    <row r="64" spans="1:9" ht="15.75" thickBot="1" x14ac:dyDescent="0.25">
      <c r="F64" s="55" t="s">
        <v>22</v>
      </c>
      <c r="G64" s="74">
        <f>SUM(G61:G63)</f>
        <v>90</v>
      </c>
      <c r="H64" s="152"/>
    </row>
    <row r="65" spans="1:16" ht="30.75" thickBot="1" x14ac:dyDescent="0.25">
      <c r="B65" s="50" t="s">
        <v>177</v>
      </c>
      <c r="C65" s="51" t="s">
        <v>88</v>
      </c>
      <c r="D65" s="141" t="s">
        <v>82</v>
      </c>
      <c r="E65" s="179"/>
      <c r="F65" s="51" t="s">
        <v>78</v>
      </c>
      <c r="G65" s="79">
        <f>15*7</f>
        <v>105</v>
      </c>
      <c r="H65" s="178"/>
      <c r="I65" s="119">
        <f>+G65/G64</f>
        <v>1.1666666666666667</v>
      </c>
      <c r="J65" s="38"/>
      <c r="K65" s="38"/>
      <c r="L65" s="38"/>
      <c r="M65" s="38"/>
      <c r="N65" s="38"/>
      <c r="O65" s="38"/>
      <c r="P65" s="38"/>
    </row>
    <row r="66" spans="1:16" ht="13.5" thickBot="1" x14ac:dyDescent="0.25">
      <c r="H66" s="38"/>
      <c r="J66" s="38"/>
      <c r="K66" s="38"/>
      <c r="L66" s="38"/>
      <c r="M66" s="38"/>
      <c r="N66" s="38"/>
      <c r="O66" s="38"/>
      <c r="P66" s="38"/>
    </row>
    <row r="67" spans="1:16" ht="24.75" thickBot="1" x14ac:dyDescent="0.25">
      <c r="A67" s="190" t="s">
        <v>55</v>
      </c>
      <c r="B67" s="191"/>
      <c r="C67" s="59">
        <v>24</v>
      </c>
      <c r="D67" s="59">
        <v>12</v>
      </c>
      <c r="E67" s="59">
        <v>12</v>
      </c>
      <c r="F67" s="60" t="s">
        <v>56</v>
      </c>
      <c r="H67" s="38"/>
      <c r="J67" s="38"/>
      <c r="K67" s="38"/>
      <c r="L67" s="38"/>
      <c r="M67" s="38"/>
      <c r="N67" s="38"/>
      <c r="O67" s="38"/>
      <c r="P67" s="38"/>
    </row>
    <row r="68" spans="1:16" x14ac:dyDescent="0.2">
      <c r="H68" s="38"/>
    </row>
    <row r="70" spans="1:16" x14ac:dyDescent="0.2">
      <c r="I70" s="119"/>
    </row>
    <row r="71" spans="1:16" s="38" customFormat="1" x14ac:dyDescent="0.2">
      <c r="A71"/>
      <c r="B71"/>
      <c r="C71"/>
      <c r="D71"/>
      <c r="E71"/>
      <c r="F71"/>
      <c r="G71"/>
      <c r="H71"/>
      <c r="J71"/>
      <c r="K71"/>
      <c r="L71"/>
      <c r="M71"/>
      <c r="N71"/>
      <c r="O71"/>
      <c r="P71"/>
    </row>
    <row r="72" spans="1:16" s="38" customFormat="1" x14ac:dyDescent="0.2">
      <c r="A72"/>
      <c r="B72"/>
      <c r="C72"/>
      <c r="D72"/>
      <c r="E72"/>
      <c r="F72"/>
      <c r="G72"/>
      <c r="H72"/>
      <c r="J72"/>
      <c r="K72"/>
      <c r="L72"/>
      <c r="M72"/>
      <c r="N72"/>
      <c r="O72"/>
      <c r="P72"/>
    </row>
    <row r="73" spans="1:16" s="38" customFormat="1" ht="14.25" customHeight="1" x14ac:dyDescent="0.2">
      <c r="A73"/>
      <c r="B73"/>
      <c r="C73"/>
      <c r="D73"/>
      <c r="E73"/>
      <c r="F73"/>
      <c r="G73"/>
      <c r="H73"/>
      <c r="J73"/>
      <c r="K73"/>
      <c r="L73"/>
      <c r="M73"/>
      <c r="N73"/>
      <c r="O73"/>
      <c r="P73"/>
    </row>
  </sheetData>
  <mergeCells count="40">
    <mergeCell ref="A67:B67"/>
    <mergeCell ref="A48:B48"/>
    <mergeCell ref="A53:B53"/>
    <mergeCell ref="A54:B54"/>
    <mergeCell ref="A55:B55"/>
    <mergeCell ref="A56:B56"/>
    <mergeCell ref="A57:B57"/>
    <mergeCell ref="A61:B61"/>
    <mergeCell ref="A62:B62"/>
    <mergeCell ref="J36:J39"/>
    <mergeCell ref="J40:J44"/>
    <mergeCell ref="J45:J46"/>
    <mergeCell ref="J27:J30"/>
    <mergeCell ref="B31:F31"/>
    <mergeCell ref="J31:J35"/>
    <mergeCell ref="B30:F30"/>
    <mergeCell ref="A43:B43"/>
    <mergeCell ref="A45:B45"/>
    <mergeCell ref="A40:B40"/>
    <mergeCell ref="A41:B41"/>
    <mergeCell ref="A42:B42"/>
    <mergeCell ref="B32:F32"/>
    <mergeCell ref="B33:F33"/>
    <mergeCell ref="B34:F34"/>
    <mergeCell ref="J9:J13"/>
    <mergeCell ref="A12:A15"/>
    <mergeCell ref="J14:J17"/>
    <mergeCell ref="A16:A19"/>
    <mergeCell ref="A20:A24"/>
    <mergeCell ref="J23:J26"/>
    <mergeCell ref="J18:J21"/>
    <mergeCell ref="H53:H65"/>
    <mergeCell ref="A9:A11"/>
    <mergeCell ref="D50:E50"/>
    <mergeCell ref="D59:E59"/>
    <mergeCell ref="D65:E65"/>
    <mergeCell ref="A46:B46"/>
    <mergeCell ref="A47:B47"/>
    <mergeCell ref="B35:F35"/>
    <mergeCell ref="H40:H50"/>
  </mergeCells>
  <phoneticPr fontId="7" type="noConversion"/>
  <hyperlinks>
    <hyperlink ref="P34" r:id="rId1" display="https://www.kalenderpedia.de/" xr:uid="{CE8CA8DB-BFF0-405F-9C0E-8ED4015C3E7D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62B9B-40DF-48C6-BCA4-9BAF884A9297}">
  <dimension ref="A3:Z65"/>
  <sheetViews>
    <sheetView workbookViewId="0">
      <selection activeCell="G52" sqref="G52"/>
    </sheetView>
  </sheetViews>
  <sheetFormatPr baseColWidth="10" defaultRowHeight="12.75" x14ac:dyDescent="0.2"/>
  <cols>
    <col min="2" max="2" width="13" customWidth="1"/>
  </cols>
  <sheetData>
    <row r="3" spans="1:24" ht="20.25" x14ac:dyDescent="0.3">
      <c r="B3" s="22" t="s">
        <v>153</v>
      </c>
    </row>
    <row r="8" spans="1:24" x14ac:dyDescent="0.2">
      <c r="A8" s="23" t="s">
        <v>25</v>
      </c>
      <c r="B8" s="15" t="s">
        <v>0</v>
      </c>
      <c r="C8" s="16" t="s">
        <v>1</v>
      </c>
      <c r="D8" s="16" t="s">
        <v>2</v>
      </c>
      <c r="E8" s="16" t="s">
        <v>15</v>
      </c>
      <c r="F8" s="16" t="s">
        <v>16</v>
      </c>
      <c r="G8" s="16" t="s">
        <v>17</v>
      </c>
      <c r="J8" s="23" t="s">
        <v>25</v>
      </c>
      <c r="K8" s="15" t="s">
        <v>0</v>
      </c>
      <c r="L8" s="16" t="s">
        <v>1</v>
      </c>
      <c r="M8" s="16" t="s">
        <v>2</v>
      </c>
      <c r="N8" s="16" t="s">
        <v>15</v>
      </c>
      <c r="O8" s="16" t="s">
        <v>16</v>
      </c>
      <c r="P8" s="16" t="s">
        <v>17</v>
      </c>
      <c r="X8" s="3"/>
    </row>
    <row r="9" spans="1:24" x14ac:dyDescent="0.2">
      <c r="A9" s="160" t="s">
        <v>11</v>
      </c>
      <c r="B9" s="7">
        <v>38</v>
      </c>
      <c r="C9" s="8" t="s">
        <v>136</v>
      </c>
      <c r="D9" s="8">
        <v>15</v>
      </c>
      <c r="E9" s="8">
        <v>16</v>
      </c>
      <c r="F9" s="8">
        <v>17</v>
      </c>
      <c r="G9" s="8">
        <v>18</v>
      </c>
      <c r="J9" s="160" t="s">
        <v>3</v>
      </c>
      <c r="K9" s="7">
        <v>1</v>
      </c>
      <c r="L9" s="6"/>
      <c r="M9" s="6"/>
      <c r="N9" s="6"/>
      <c r="O9" s="6"/>
      <c r="P9" s="12">
        <v>1</v>
      </c>
      <c r="X9" s="3"/>
    </row>
    <row r="10" spans="1:24" x14ac:dyDescent="0.2">
      <c r="A10" s="161"/>
      <c r="B10" s="7">
        <v>39</v>
      </c>
      <c r="C10" s="8">
        <v>21</v>
      </c>
      <c r="D10" s="8">
        <v>22</v>
      </c>
      <c r="E10" s="8">
        <v>23</v>
      </c>
      <c r="F10" s="8">
        <v>24</v>
      </c>
      <c r="G10" s="8">
        <v>25</v>
      </c>
      <c r="J10" s="161"/>
      <c r="K10" s="7">
        <v>2</v>
      </c>
      <c r="L10" s="5" t="s">
        <v>144</v>
      </c>
      <c r="M10" s="17">
        <v>5</v>
      </c>
      <c r="N10" s="5" t="s">
        <v>145</v>
      </c>
      <c r="O10" s="5">
        <v>7</v>
      </c>
      <c r="P10" s="5" t="s">
        <v>127</v>
      </c>
      <c r="Q10" s="91" t="s">
        <v>99</v>
      </c>
      <c r="X10" s="3"/>
    </row>
    <row r="11" spans="1:24" x14ac:dyDescent="0.2">
      <c r="A11" s="161"/>
      <c r="B11" s="7">
        <v>40</v>
      </c>
      <c r="C11" s="9">
        <v>28</v>
      </c>
      <c r="D11" s="9">
        <v>29</v>
      </c>
      <c r="E11" s="9">
        <v>30</v>
      </c>
      <c r="F11" s="8">
        <v>1</v>
      </c>
      <c r="G11" s="10">
        <v>2</v>
      </c>
      <c r="J11" s="161"/>
      <c r="K11" s="7">
        <v>3</v>
      </c>
      <c r="L11" s="9">
        <v>11</v>
      </c>
      <c r="M11" s="9">
        <v>12</v>
      </c>
      <c r="N11" s="9">
        <v>13</v>
      </c>
      <c r="O11" s="9">
        <v>14</v>
      </c>
      <c r="P11" s="9">
        <v>15</v>
      </c>
      <c r="X11" s="3"/>
    </row>
    <row r="12" spans="1:24" x14ac:dyDescent="0.2">
      <c r="A12" s="160" t="s">
        <v>12</v>
      </c>
      <c r="B12" s="7">
        <v>41</v>
      </c>
      <c r="C12" s="9">
        <v>5</v>
      </c>
      <c r="D12" s="128" t="s">
        <v>137</v>
      </c>
      <c r="E12" s="9">
        <v>7</v>
      </c>
      <c r="F12" s="8">
        <v>8</v>
      </c>
      <c r="G12" s="8">
        <v>9</v>
      </c>
      <c r="J12" s="161"/>
      <c r="K12" s="7">
        <v>4</v>
      </c>
      <c r="L12" s="9">
        <v>18</v>
      </c>
      <c r="M12" s="9">
        <v>19</v>
      </c>
      <c r="N12" s="9">
        <v>20</v>
      </c>
      <c r="O12" s="9">
        <v>21</v>
      </c>
      <c r="P12" s="9">
        <v>22</v>
      </c>
      <c r="X12" s="3"/>
    </row>
    <row r="13" spans="1:24" x14ac:dyDescent="0.2">
      <c r="A13" s="160"/>
      <c r="B13" s="7">
        <v>42</v>
      </c>
      <c r="C13" s="9">
        <v>12</v>
      </c>
      <c r="D13" s="9">
        <v>13</v>
      </c>
      <c r="E13" s="9">
        <v>14</v>
      </c>
      <c r="F13" s="8">
        <v>15</v>
      </c>
      <c r="G13" s="8">
        <v>16</v>
      </c>
      <c r="J13" s="161"/>
      <c r="K13" s="7">
        <v>5</v>
      </c>
      <c r="L13" s="9">
        <v>25</v>
      </c>
      <c r="M13" s="9">
        <v>26</v>
      </c>
      <c r="N13" s="9">
        <v>27</v>
      </c>
      <c r="O13" s="9">
        <v>28</v>
      </c>
      <c r="P13" s="9">
        <v>29</v>
      </c>
      <c r="X13" s="3"/>
    </row>
    <row r="14" spans="1:24" x14ac:dyDescent="0.2">
      <c r="A14" s="160"/>
      <c r="B14" s="7">
        <v>43</v>
      </c>
      <c r="C14" s="9">
        <v>19</v>
      </c>
      <c r="D14" s="9">
        <v>20</v>
      </c>
      <c r="E14" s="9">
        <v>21</v>
      </c>
      <c r="F14" s="9">
        <v>22</v>
      </c>
      <c r="G14" s="9">
        <v>23</v>
      </c>
      <c r="J14" s="160" t="s">
        <v>4</v>
      </c>
      <c r="K14" s="7">
        <v>6</v>
      </c>
      <c r="L14" s="9">
        <v>1</v>
      </c>
      <c r="M14" s="9">
        <v>2</v>
      </c>
      <c r="N14" s="9">
        <v>3</v>
      </c>
      <c r="O14" s="8">
        <v>4</v>
      </c>
      <c r="P14" s="8">
        <v>5</v>
      </c>
      <c r="R14" s="24"/>
      <c r="U14" s="24"/>
    </row>
    <row r="15" spans="1:24" x14ac:dyDescent="0.2">
      <c r="A15" s="160"/>
      <c r="B15" s="7">
        <v>44</v>
      </c>
      <c r="C15" s="9">
        <v>26</v>
      </c>
      <c r="D15" s="9">
        <v>27</v>
      </c>
      <c r="E15" s="9">
        <v>28</v>
      </c>
      <c r="F15" s="114" t="s">
        <v>138</v>
      </c>
      <c r="G15" s="114" t="s">
        <v>139</v>
      </c>
      <c r="J15" s="161"/>
      <c r="K15" s="7">
        <v>7</v>
      </c>
      <c r="L15" s="9">
        <v>8</v>
      </c>
      <c r="M15" s="9">
        <v>9</v>
      </c>
      <c r="N15" s="9">
        <v>10</v>
      </c>
      <c r="O15" s="8">
        <v>11</v>
      </c>
      <c r="P15" s="8">
        <v>12</v>
      </c>
      <c r="U15" s="80"/>
    </row>
    <row r="16" spans="1:24" x14ac:dyDescent="0.2">
      <c r="A16" s="160" t="s">
        <v>13</v>
      </c>
      <c r="B16" s="7">
        <v>45</v>
      </c>
      <c r="C16" s="114" t="s">
        <v>140</v>
      </c>
      <c r="D16" s="5" t="s">
        <v>111</v>
      </c>
      <c r="E16" s="5">
        <v>4</v>
      </c>
      <c r="F16" s="5" t="s">
        <v>112</v>
      </c>
      <c r="G16" s="5">
        <v>6</v>
      </c>
      <c r="H16" s="91" t="s">
        <v>83</v>
      </c>
      <c r="J16" s="161"/>
      <c r="K16" s="7">
        <v>8</v>
      </c>
      <c r="L16" s="9">
        <v>15</v>
      </c>
      <c r="M16" s="9">
        <v>16</v>
      </c>
      <c r="N16" s="9">
        <v>17</v>
      </c>
      <c r="O16" s="8">
        <v>18</v>
      </c>
      <c r="P16" s="8">
        <v>19</v>
      </c>
      <c r="U16" s="80"/>
    </row>
    <row r="17" spans="1:24" x14ac:dyDescent="0.2">
      <c r="A17" s="160"/>
      <c r="B17" s="7">
        <v>46</v>
      </c>
      <c r="C17" s="5" t="s">
        <v>141</v>
      </c>
      <c r="D17" s="5" t="s">
        <v>158</v>
      </c>
      <c r="E17" s="12">
        <v>11</v>
      </c>
      <c r="F17" s="25" t="s">
        <v>170</v>
      </c>
      <c r="G17" s="8">
        <v>13</v>
      </c>
      <c r="J17" s="161"/>
      <c r="K17" s="7">
        <v>9</v>
      </c>
      <c r="L17" s="9">
        <v>22</v>
      </c>
      <c r="M17" s="9">
        <v>23</v>
      </c>
      <c r="N17" s="9">
        <v>24</v>
      </c>
      <c r="O17" s="9">
        <v>25</v>
      </c>
      <c r="P17" s="9">
        <v>26</v>
      </c>
    </row>
    <row r="18" spans="1:24" x14ac:dyDescent="0.2">
      <c r="A18" s="160"/>
      <c r="B18" s="7">
        <v>47</v>
      </c>
      <c r="C18" s="9">
        <v>16</v>
      </c>
      <c r="D18" s="9">
        <v>17</v>
      </c>
      <c r="E18" s="9">
        <v>18</v>
      </c>
      <c r="F18" s="8">
        <v>19</v>
      </c>
      <c r="G18" s="8">
        <v>20</v>
      </c>
      <c r="J18" s="175" t="s">
        <v>5</v>
      </c>
      <c r="K18" s="7">
        <v>10</v>
      </c>
      <c r="L18" s="11">
        <v>1</v>
      </c>
      <c r="M18" s="11">
        <v>2</v>
      </c>
      <c r="N18" s="11">
        <v>3</v>
      </c>
      <c r="O18" s="11">
        <v>4</v>
      </c>
      <c r="P18" s="11">
        <v>5</v>
      </c>
      <c r="Q18" s="2" t="s">
        <v>120</v>
      </c>
    </row>
    <row r="19" spans="1:24" x14ac:dyDescent="0.2">
      <c r="A19" s="160"/>
      <c r="B19" s="7">
        <v>48</v>
      </c>
      <c r="C19" s="9">
        <v>23</v>
      </c>
      <c r="D19" s="9">
        <v>24</v>
      </c>
      <c r="E19" s="9">
        <v>25</v>
      </c>
      <c r="F19" s="8">
        <v>26</v>
      </c>
      <c r="G19" s="8">
        <v>27</v>
      </c>
      <c r="J19" s="176"/>
      <c r="K19" s="7">
        <v>11</v>
      </c>
      <c r="L19" s="9">
        <v>8</v>
      </c>
      <c r="M19" s="9">
        <v>9</v>
      </c>
      <c r="N19" s="9">
        <v>10</v>
      </c>
      <c r="O19" s="8">
        <v>11</v>
      </c>
      <c r="P19" s="8">
        <v>12</v>
      </c>
    </row>
    <row r="20" spans="1:24" x14ac:dyDescent="0.2">
      <c r="A20" s="160" t="s">
        <v>14</v>
      </c>
      <c r="B20" s="7">
        <v>49</v>
      </c>
      <c r="C20" s="9">
        <v>30</v>
      </c>
      <c r="D20" s="9">
        <v>1</v>
      </c>
      <c r="E20" s="8">
        <v>2</v>
      </c>
      <c r="F20" s="114" t="s">
        <v>143</v>
      </c>
      <c r="G20" s="8">
        <v>4</v>
      </c>
      <c r="J20" s="176"/>
      <c r="K20" s="7">
        <v>12</v>
      </c>
      <c r="L20" s="9">
        <v>15</v>
      </c>
      <c r="M20" s="9">
        <v>16</v>
      </c>
      <c r="N20" s="9">
        <v>17</v>
      </c>
      <c r="O20" s="8">
        <v>18</v>
      </c>
      <c r="P20" s="8">
        <v>19</v>
      </c>
    </row>
    <row r="21" spans="1:24" x14ac:dyDescent="0.2">
      <c r="A21" s="160"/>
      <c r="B21" s="7">
        <v>50</v>
      </c>
      <c r="C21" s="13">
        <v>7</v>
      </c>
      <c r="D21" s="9">
        <v>8</v>
      </c>
      <c r="E21" s="9">
        <v>9</v>
      </c>
      <c r="F21" s="8">
        <v>10</v>
      </c>
      <c r="G21" s="8">
        <v>11</v>
      </c>
      <c r="J21" s="177"/>
      <c r="K21" s="7">
        <v>13</v>
      </c>
      <c r="L21" s="9">
        <v>22</v>
      </c>
      <c r="M21" s="9">
        <v>23</v>
      </c>
      <c r="N21" s="9">
        <v>24</v>
      </c>
      <c r="O21" s="9">
        <v>25</v>
      </c>
      <c r="P21" s="9">
        <v>26</v>
      </c>
      <c r="Q21" s="91"/>
    </row>
    <row r="22" spans="1:24" x14ac:dyDescent="0.2">
      <c r="A22" s="160"/>
      <c r="B22" s="7">
        <v>51</v>
      </c>
      <c r="C22" s="9">
        <v>14</v>
      </c>
      <c r="D22" s="9">
        <v>15</v>
      </c>
      <c r="E22" s="9">
        <v>16</v>
      </c>
      <c r="F22" s="8">
        <v>17</v>
      </c>
      <c r="G22" s="8">
        <v>18</v>
      </c>
      <c r="J22" s="126"/>
      <c r="K22" s="7">
        <v>14</v>
      </c>
      <c r="L22" s="12">
        <v>29</v>
      </c>
      <c r="M22" s="9">
        <v>30</v>
      </c>
      <c r="N22" s="9">
        <v>31</v>
      </c>
      <c r="O22" s="8">
        <v>1</v>
      </c>
      <c r="P22" s="8">
        <v>2</v>
      </c>
    </row>
    <row r="23" spans="1:24" x14ac:dyDescent="0.2">
      <c r="A23" s="160"/>
      <c r="B23" s="7">
        <v>52</v>
      </c>
      <c r="C23" s="11">
        <v>21</v>
      </c>
      <c r="D23" s="11">
        <v>22</v>
      </c>
      <c r="E23" s="11">
        <v>23</v>
      </c>
      <c r="F23" s="11">
        <v>24</v>
      </c>
      <c r="G23" s="12">
        <v>25</v>
      </c>
      <c r="H23" t="s">
        <v>32</v>
      </c>
      <c r="J23" s="160" t="s">
        <v>6</v>
      </c>
      <c r="K23" s="7">
        <v>15</v>
      </c>
      <c r="L23" s="9">
        <v>5</v>
      </c>
      <c r="M23" s="9">
        <v>6</v>
      </c>
      <c r="N23" s="9">
        <v>7</v>
      </c>
      <c r="O23" s="8">
        <v>8</v>
      </c>
      <c r="P23" s="8">
        <v>9</v>
      </c>
    </row>
    <row r="24" spans="1:24" x14ac:dyDescent="0.2">
      <c r="A24" s="160"/>
      <c r="B24" s="7">
        <v>1</v>
      </c>
      <c r="C24" s="11">
        <v>28</v>
      </c>
      <c r="D24" s="11">
        <v>29</v>
      </c>
      <c r="E24" s="11">
        <v>30</v>
      </c>
      <c r="F24" s="11">
        <v>31</v>
      </c>
      <c r="J24" s="161"/>
      <c r="K24" s="7">
        <v>16</v>
      </c>
      <c r="L24" s="9">
        <v>12</v>
      </c>
      <c r="M24" s="9">
        <v>13</v>
      </c>
      <c r="N24" s="9">
        <v>14</v>
      </c>
      <c r="O24" s="9">
        <v>15</v>
      </c>
      <c r="P24" s="9">
        <v>16</v>
      </c>
    </row>
    <row r="25" spans="1:24" x14ac:dyDescent="0.2">
      <c r="J25" s="161"/>
      <c r="K25" s="7">
        <v>17</v>
      </c>
      <c r="L25" s="9">
        <v>19</v>
      </c>
      <c r="M25" s="9">
        <v>20</v>
      </c>
      <c r="N25" s="9">
        <v>21</v>
      </c>
      <c r="O25" s="9">
        <v>22</v>
      </c>
      <c r="P25" s="9">
        <v>23</v>
      </c>
    </row>
    <row r="26" spans="1:24" x14ac:dyDescent="0.2">
      <c r="J26" s="161"/>
      <c r="K26" s="7">
        <v>18</v>
      </c>
      <c r="L26" s="9">
        <v>26</v>
      </c>
      <c r="M26" s="9">
        <v>27</v>
      </c>
      <c r="N26" s="9">
        <v>28</v>
      </c>
      <c r="O26" s="11">
        <v>29</v>
      </c>
      <c r="P26" s="138">
        <v>30</v>
      </c>
      <c r="Q26" s="2" t="s">
        <v>124</v>
      </c>
    </row>
    <row r="27" spans="1:24" x14ac:dyDescent="0.2">
      <c r="A27" s="127" t="s">
        <v>155</v>
      </c>
      <c r="B27" s="127"/>
      <c r="C27" s="127" t="s">
        <v>154</v>
      </c>
      <c r="D27" s="127"/>
      <c r="J27" s="160" t="s">
        <v>7</v>
      </c>
      <c r="K27" s="7">
        <v>19</v>
      </c>
      <c r="L27" s="9">
        <v>3</v>
      </c>
      <c r="M27" s="9">
        <v>4</v>
      </c>
      <c r="N27" s="9">
        <v>5</v>
      </c>
      <c r="O27" s="12">
        <v>6</v>
      </c>
      <c r="P27" s="138">
        <v>7</v>
      </c>
      <c r="Q27" s="2" t="s">
        <v>124</v>
      </c>
      <c r="X27" s="3"/>
    </row>
    <row r="28" spans="1:24" x14ac:dyDescent="0.2">
      <c r="J28" s="161"/>
      <c r="K28" s="7">
        <v>20</v>
      </c>
      <c r="L28" s="9">
        <v>10</v>
      </c>
      <c r="M28" s="9">
        <v>11</v>
      </c>
      <c r="N28" s="9">
        <v>12</v>
      </c>
      <c r="O28" s="8">
        <v>13</v>
      </c>
      <c r="P28" s="8">
        <v>14</v>
      </c>
      <c r="X28" s="4"/>
    </row>
    <row r="29" spans="1:24" x14ac:dyDescent="0.2">
      <c r="J29" s="161"/>
      <c r="K29" s="7">
        <v>21</v>
      </c>
      <c r="L29" s="12">
        <v>17</v>
      </c>
      <c r="M29" s="9">
        <v>18</v>
      </c>
      <c r="N29" s="9">
        <v>19</v>
      </c>
      <c r="O29" s="8">
        <v>20</v>
      </c>
      <c r="P29" s="8">
        <v>21</v>
      </c>
      <c r="X29" s="4"/>
    </row>
    <row r="30" spans="1:24" ht="14.25" x14ac:dyDescent="0.2">
      <c r="B30" s="162" t="s">
        <v>19</v>
      </c>
      <c r="C30" s="163"/>
      <c r="D30" s="163"/>
      <c r="E30" s="163"/>
      <c r="F30" s="164"/>
      <c r="G30" s="73" t="s">
        <v>84</v>
      </c>
      <c r="J30" s="161"/>
      <c r="K30" s="7">
        <v>22</v>
      </c>
      <c r="L30" s="9">
        <v>24</v>
      </c>
      <c r="M30" s="9">
        <v>25</v>
      </c>
      <c r="N30" s="9">
        <v>26</v>
      </c>
      <c r="O30" s="25" t="s">
        <v>166</v>
      </c>
      <c r="P30" s="25" t="s">
        <v>167</v>
      </c>
      <c r="X30" s="4"/>
    </row>
    <row r="31" spans="1:24" ht="14.25" x14ac:dyDescent="0.2">
      <c r="B31" s="165" t="s">
        <v>89</v>
      </c>
      <c r="C31" s="166"/>
      <c r="D31" s="166"/>
      <c r="E31" s="166"/>
      <c r="F31" s="166"/>
      <c r="G31" s="20">
        <v>45</v>
      </c>
      <c r="J31" s="160" t="s">
        <v>8</v>
      </c>
      <c r="K31" s="7">
        <v>23</v>
      </c>
      <c r="L31" s="25" t="s">
        <v>164</v>
      </c>
      <c r="M31" s="25" t="s">
        <v>165</v>
      </c>
      <c r="N31" s="25" t="s">
        <v>140</v>
      </c>
      <c r="O31" s="25" t="s">
        <v>150</v>
      </c>
      <c r="P31" s="25" t="s">
        <v>125</v>
      </c>
      <c r="X31" s="4"/>
    </row>
    <row r="32" spans="1:24" ht="14.25" x14ac:dyDescent="0.2">
      <c r="B32" s="167" t="s">
        <v>90</v>
      </c>
      <c r="C32" s="168"/>
      <c r="D32" s="168"/>
      <c r="E32" s="168"/>
      <c r="F32" s="169"/>
      <c r="G32" s="5">
        <v>21</v>
      </c>
      <c r="J32" s="161"/>
      <c r="K32" s="7">
        <v>24</v>
      </c>
      <c r="L32" s="5" t="s">
        <v>116</v>
      </c>
      <c r="M32" s="5">
        <v>8</v>
      </c>
      <c r="N32" s="5" t="s">
        <v>119</v>
      </c>
      <c r="O32" s="5">
        <v>10</v>
      </c>
      <c r="P32" s="5" t="s">
        <v>151</v>
      </c>
      <c r="Q32" s="91" t="s">
        <v>83</v>
      </c>
      <c r="X32" s="4"/>
    </row>
    <row r="33" spans="1:26" ht="15" thickBot="1" x14ac:dyDescent="0.25">
      <c r="B33" s="170" t="s">
        <v>20</v>
      </c>
      <c r="C33" s="171"/>
      <c r="D33" s="171"/>
      <c r="E33" s="171"/>
      <c r="F33" s="171"/>
      <c r="G33" s="19">
        <v>100</v>
      </c>
      <c r="J33" s="161"/>
      <c r="K33" s="117">
        <v>25</v>
      </c>
      <c r="L33" s="118" t="s">
        <v>168</v>
      </c>
      <c r="M33" s="118">
        <v>15</v>
      </c>
      <c r="N33" s="118">
        <v>16</v>
      </c>
      <c r="O33" s="118">
        <v>17</v>
      </c>
      <c r="P33" s="118">
        <v>18</v>
      </c>
    </row>
    <row r="34" spans="1:26" ht="14.25" x14ac:dyDescent="0.2">
      <c r="B34" s="170" t="s">
        <v>91</v>
      </c>
      <c r="C34" s="171"/>
      <c r="D34" s="171"/>
      <c r="E34" s="171"/>
      <c r="F34" s="171"/>
      <c r="G34" s="21">
        <v>32</v>
      </c>
      <c r="J34" s="161"/>
      <c r="K34" s="115">
        <v>26</v>
      </c>
      <c r="L34" s="116">
        <v>21</v>
      </c>
      <c r="M34" s="116">
        <v>22</v>
      </c>
      <c r="N34" s="116">
        <v>23</v>
      </c>
      <c r="O34" s="116">
        <v>24</v>
      </c>
      <c r="P34" s="116">
        <v>25</v>
      </c>
    </row>
    <row r="35" spans="1:26" ht="15" thickBot="1" x14ac:dyDescent="0.25">
      <c r="B35" s="198" t="s">
        <v>171</v>
      </c>
      <c r="C35" s="199"/>
      <c r="D35" s="199"/>
      <c r="E35" s="199"/>
      <c r="F35" s="201"/>
      <c r="G35" s="26">
        <v>12</v>
      </c>
      <c r="J35" s="161"/>
      <c r="K35" s="7">
        <v>27</v>
      </c>
      <c r="L35" s="11">
        <v>28</v>
      </c>
      <c r="M35" s="11">
        <v>29</v>
      </c>
      <c r="N35" s="11">
        <v>30</v>
      </c>
      <c r="O35" s="11">
        <v>1</v>
      </c>
      <c r="P35" s="11">
        <v>2</v>
      </c>
    </row>
    <row r="36" spans="1:26" ht="14.25" x14ac:dyDescent="0.2">
      <c r="F36" s="2" t="s">
        <v>22</v>
      </c>
      <c r="G36" s="27">
        <f>SUM(G31:G35)</f>
        <v>210</v>
      </c>
      <c r="J36" s="160" t="s">
        <v>9</v>
      </c>
      <c r="K36" s="7">
        <v>28</v>
      </c>
      <c r="L36" s="11">
        <v>5</v>
      </c>
      <c r="M36" s="11">
        <v>6</v>
      </c>
      <c r="N36" s="11">
        <v>7</v>
      </c>
      <c r="O36" s="11">
        <v>8</v>
      </c>
      <c r="P36" s="11">
        <v>9</v>
      </c>
    </row>
    <row r="37" spans="1:26" x14ac:dyDescent="0.2">
      <c r="J37" s="161"/>
      <c r="K37" s="7">
        <v>29</v>
      </c>
      <c r="L37" s="11">
        <v>12</v>
      </c>
      <c r="M37" s="11">
        <v>13</v>
      </c>
      <c r="N37" s="11">
        <v>14</v>
      </c>
      <c r="O37" s="11">
        <v>15</v>
      </c>
      <c r="P37" s="11">
        <v>16</v>
      </c>
    </row>
    <row r="38" spans="1:26" x14ac:dyDescent="0.2">
      <c r="J38" s="161"/>
      <c r="K38" s="7">
        <v>30</v>
      </c>
      <c r="L38" s="11">
        <v>19</v>
      </c>
      <c r="M38" s="11">
        <v>20</v>
      </c>
      <c r="N38" s="11">
        <v>21</v>
      </c>
      <c r="O38" s="11">
        <v>22</v>
      </c>
      <c r="P38" s="11">
        <v>23</v>
      </c>
    </row>
    <row r="39" spans="1:26" ht="13.5" thickBot="1" x14ac:dyDescent="0.25">
      <c r="J39" s="161"/>
      <c r="K39" s="7">
        <v>31</v>
      </c>
      <c r="L39" s="11">
        <v>26</v>
      </c>
      <c r="M39" s="11">
        <v>27</v>
      </c>
      <c r="N39" s="11">
        <v>28</v>
      </c>
      <c r="O39" s="11">
        <v>29</v>
      </c>
      <c r="P39" s="11">
        <v>30</v>
      </c>
    </row>
    <row r="40" spans="1:26" ht="24" customHeight="1" x14ac:dyDescent="0.2">
      <c r="A40" s="143" t="s">
        <v>26</v>
      </c>
      <c r="B40" s="144"/>
      <c r="C40" s="61" t="s">
        <v>27</v>
      </c>
      <c r="D40" s="41" t="s">
        <v>28</v>
      </c>
      <c r="E40" s="41" t="s">
        <v>29</v>
      </c>
      <c r="F40" s="41" t="s">
        <v>30</v>
      </c>
      <c r="G40" s="135" t="s">
        <v>74</v>
      </c>
      <c r="H40" s="151" t="s">
        <v>107</v>
      </c>
      <c r="J40" s="160" t="s">
        <v>10</v>
      </c>
      <c r="K40" s="7">
        <v>32</v>
      </c>
      <c r="L40" s="11">
        <v>2</v>
      </c>
      <c r="M40" s="11">
        <v>3</v>
      </c>
      <c r="N40" s="11">
        <v>4</v>
      </c>
      <c r="O40" s="11">
        <v>5</v>
      </c>
      <c r="P40" s="11">
        <v>6</v>
      </c>
    </row>
    <row r="41" spans="1:26" ht="15" x14ac:dyDescent="0.25">
      <c r="A41" s="155" t="s">
        <v>67</v>
      </c>
      <c r="B41" s="172"/>
      <c r="C41" s="94">
        <v>2</v>
      </c>
      <c r="D41" s="95">
        <v>2</v>
      </c>
      <c r="E41" s="96" t="s">
        <v>32</v>
      </c>
      <c r="F41" s="97" t="s">
        <v>68</v>
      </c>
      <c r="G41" s="98">
        <f>D41*9</f>
        <v>18</v>
      </c>
      <c r="H41" s="152"/>
      <c r="J41" s="160"/>
      <c r="K41" s="7">
        <v>33</v>
      </c>
      <c r="L41" s="11">
        <v>9</v>
      </c>
      <c r="M41" s="11">
        <v>10</v>
      </c>
      <c r="N41" s="11">
        <v>11</v>
      </c>
      <c r="O41" s="11">
        <v>12</v>
      </c>
      <c r="P41" s="11">
        <v>13</v>
      </c>
      <c r="Q41" s="4"/>
      <c r="Z41" s="1"/>
    </row>
    <row r="42" spans="1:26" ht="15" x14ac:dyDescent="0.25">
      <c r="A42" s="149" t="s">
        <v>60</v>
      </c>
      <c r="B42" s="173"/>
      <c r="C42" s="136">
        <v>3</v>
      </c>
      <c r="D42" s="34">
        <v>3</v>
      </c>
      <c r="E42" s="36"/>
      <c r="F42" s="64" t="s">
        <v>61</v>
      </c>
      <c r="G42" s="135">
        <f t="shared" ref="G42:G49" si="0">D42*9</f>
        <v>27</v>
      </c>
      <c r="H42" s="152"/>
      <c r="J42" s="160"/>
      <c r="K42" s="7">
        <v>34</v>
      </c>
      <c r="L42" s="5">
        <v>16</v>
      </c>
      <c r="M42" s="5">
        <v>17</v>
      </c>
      <c r="N42" s="5">
        <v>18</v>
      </c>
      <c r="O42" s="5">
        <v>19</v>
      </c>
      <c r="P42" s="5">
        <v>20</v>
      </c>
      <c r="Q42" s="4"/>
      <c r="Z42" s="3"/>
    </row>
    <row r="43" spans="1:26" ht="15" x14ac:dyDescent="0.25">
      <c r="A43" s="158" t="s">
        <v>66</v>
      </c>
      <c r="B43" s="174"/>
      <c r="C43" s="137" t="s">
        <v>98</v>
      </c>
      <c r="D43" s="34">
        <v>3</v>
      </c>
      <c r="E43" s="36"/>
      <c r="F43" s="64" t="s">
        <v>36</v>
      </c>
      <c r="G43" s="135">
        <f>D43*9</f>
        <v>27</v>
      </c>
      <c r="H43" s="152"/>
      <c r="J43" s="160"/>
      <c r="K43" s="7">
        <v>35</v>
      </c>
      <c r="L43" s="5">
        <v>23</v>
      </c>
      <c r="M43" s="5">
        <v>24</v>
      </c>
      <c r="N43" s="5">
        <v>25</v>
      </c>
      <c r="O43" s="5">
        <v>26</v>
      </c>
      <c r="P43" s="5">
        <v>27</v>
      </c>
      <c r="Q43" s="4"/>
      <c r="Z43" s="3"/>
    </row>
    <row r="44" spans="1:26" ht="15" x14ac:dyDescent="0.25">
      <c r="A44" s="153" t="s">
        <v>63</v>
      </c>
      <c r="B44" s="154"/>
      <c r="C44" s="99">
        <v>2</v>
      </c>
      <c r="D44" s="100">
        <v>2</v>
      </c>
      <c r="E44" s="101" t="s">
        <v>32</v>
      </c>
      <c r="F44" s="102" t="s">
        <v>64</v>
      </c>
      <c r="G44" s="103">
        <f t="shared" si="0"/>
        <v>18</v>
      </c>
      <c r="H44" s="152"/>
      <c r="J44" s="160"/>
      <c r="K44" s="7">
        <v>36</v>
      </c>
      <c r="L44" s="5">
        <v>30</v>
      </c>
      <c r="M44" s="5">
        <v>31</v>
      </c>
      <c r="N44" s="5">
        <v>1</v>
      </c>
      <c r="O44" s="5">
        <v>2</v>
      </c>
      <c r="P44" s="5">
        <v>3</v>
      </c>
      <c r="Q44" s="4"/>
      <c r="Z44" s="3"/>
    </row>
    <row r="45" spans="1:26" ht="15.75" thickBot="1" x14ac:dyDescent="0.25">
      <c r="F45" s="93" t="s">
        <v>22</v>
      </c>
      <c r="G45" s="45">
        <f>SUM(G41:G44)</f>
        <v>90</v>
      </c>
      <c r="H45" s="152"/>
      <c r="J45" s="160" t="s">
        <v>11</v>
      </c>
      <c r="K45" s="7">
        <v>37</v>
      </c>
      <c r="L45" s="5">
        <v>6</v>
      </c>
      <c r="M45" s="5">
        <v>7</v>
      </c>
      <c r="N45" s="5">
        <v>8</v>
      </c>
      <c r="O45" s="5">
        <v>9</v>
      </c>
      <c r="P45" s="5">
        <v>10</v>
      </c>
      <c r="Q45" s="4"/>
      <c r="Z45" s="3"/>
    </row>
    <row r="46" spans="1:26" ht="15" customHeight="1" x14ac:dyDescent="0.2">
      <c r="B46" s="134" t="s">
        <v>172</v>
      </c>
      <c r="C46" s="134" t="s">
        <v>157</v>
      </c>
      <c r="D46" s="141" t="s">
        <v>83</v>
      </c>
      <c r="E46" s="142"/>
      <c r="F46" s="134" t="s">
        <v>78</v>
      </c>
      <c r="G46" s="134">
        <f>16*7</f>
        <v>112</v>
      </c>
      <c r="H46" s="152"/>
      <c r="I46" s="119">
        <f>+G46/G45</f>
        <v>1.2444444444444445</v>
      </c>
      <c r="J46" s="161"/>
      <c r="K46" s="7">
        <v>38</v>
      </c>
      <c r="L46" s="18" t="s">
        <v>152</v>
      </c>
    </row>
    <row r="47" spans="1:26" x14ac:dyDescent="0.2">
      <c r="H47" s="152"/>
    </row>
    <row r="48" spans="1:26" ht="15" x14ac:dyDescent="0.25">
      <c r="A48" s="155" t="s">
        <v>65</v>
      </c>
      <c r="B48" s="156"/>
      <c r="C48" s="104">
        <v>2</v>
      </c>
      <c r="D48" s="105">
        <v>2</v>
      </c>
      <c r="E48" s="104" t="s">
        <v>32</v>
      </c>
      <c r="F48" s="106" t="s">
        <v>49</v>
      </c>
      <c r="G48" s="98">
        <f t="shared" si="0"/>
        <v>18</v>
      </c>
      <c r="H48" s="152"/>
    </row>
    <row r="49" spans="1:9" ht="15" x14ac:dyDescent="0.25">
      <c r="A49" s="149" t="s">
        <v>58</v>
      </c>
      <c r="B49" s="150"/>
      <c r="C49" s="36">
        <v>4</v>
      </c>
      <c r="D49" s="33">
        <v>4</v>
      </c>
      <c r="E49" s="36" t="s">
        <v>32</v>
      </c>
      <c r="F49" s="92" t="s">
        <v>59</v>
      </c>
      <c r="G49" s="135">
        <f t="shared" si="0"/>
        <v>36</v>
      </c>
      <c r="H49" s="152"/>
    </row>
    <row r="50" spans="1:9" ht="15" x14ac:dyDescent="0.25">
      <c r="A50" s="153" t="s">
        <v>71</v>
      </c>
      <c r="B50" s="157"/>
      <c r="C50" s="101">
        <v>2</v>
      </c>
      <c r="D50" s="107">
        <v>2</v>
      </c>
      <c r="E50" s="108"/>
      <c r="F50" s="109" t="s">
        <v>72</v>
      </c>
      <c r="G50" s="103">
        <f>D50*9</f>
        <v>18</v>
      </c>
      <c r="H50" s="152"/>
    </row>
    <row r="51" spans="1:9" ht="15.75" thickBot="1" x14ac:dyDescent="0.25">
      <c r="F51" s="55" t="s">
        <v>22</v>
      </c>
      <c r="G51" s="42">
        <f>SUM(G48:G50)</f>
        <v>72</v>
      </c>
      <c r="H51" s="152"/>
    </row>
    <row r="52" spans="1:9" ht="30.75" thickBot="1" x14ac:dyDescent="0.25">
      <c r="B52" s="50" t="s">
        <v>173</v>
      </c>
      <c r="C52" s="51" t="s">
        <v>77</v>
      </c>
      <c r="D52" s="141" t="s">
        <v>82</v>
      </c>
      <c r="E52" s="142"/>
      <c r="F52" s="51" t="s">
        <v>78</v>
      </c>
      <c r="G52" s="52">
        <f>11*7</f>
        <v>77</v>
      </c>
      <c r="H52" s="152"/>
      <c r="I52" s="119">
        <f>+G52/G51</f>
        <v>1.0694444444444444</v>
      </c>
    </row>
    <row r="54" spans="1:9" ht="13.5" thickBot="1" x14ac:dyDescent="0.25"/>
    <row r="55" spans="1:9" ht="24" customHeight="1" x14ac:dyDescent="0.2">
      <c r="A55" s="143" t="s">
        <v>26</v>
      </c>
      <c r="B55" s="144"/>
      <c r="C55" s="61" t="s">
        <v>27</v>
      </c>
      <c r="D55" s="41" t="s">
        <v>28</v>
      </c>
      <c r="E55" s="41" t="s">
        <v>29</v>
      </c>
      <c r="F55" s="41" t="s">
        <v>30</v>
      </c>
      <c r="G55" s="135" t="s">
        <v>74</v>
      </c>
      <c r="H55" s="145" t="s">
        <v>108</v>
      </c>
    </row>
    <row r="56" spans="1:9" ht="15" x14ac:dyDescent="0.25">
      <c r="A56" s="147" t="s">
        <v>57</v>
      </c>
      <c r="B56" s="148"/>
      <c r="C56" s="104">
        <v>3</v>
      </c>
      <c r="D56" s="104" t="s">
        <v>32</v>
      </c>
      <c r="E56" s="95">
        <v>3</v>
      </c>
      <c r="F56" s="97" t="s">
        <v>97</v>
      </c>
      <c r="G56" s="98">
        <f>E56*9</f>
        <v>27</v>
      </c>
      <c r="H56" s="146"/>
    </row>
    <row r="57" spans="1:9" ht="15" x14ac:dyDescent="0.25">
      <c r="A57" s="149" t="s">
        <v>62</v>
      </c>
      <c r="B57" s="150"/>
      <c r="C57" s="36">
        <v>3</v>
      </c>
      <c r="D57" s="36"/>
      <c r="E57" s="34">
        <v>3</v>
      </c>
      <c r="F57" s="64" t="s">
        <v>61</v>
      </c>
      <c r="G57" s="135">
        <f t="shared" ref="G57:G59" si="1">E57*9</f>
        <v>27</v>
      </c>
      <c r="H57" s="146"/>
    </row>
    <row r="58" spans="1:9" ht="15" x14ac:dyDescent="0.25">
      <c r="A58" s="158" t="s">
        <v>66</v>
      </c>
      <c r="B58" s="159"/>
      <c r="C58" s="132" t="s">
        <v>98</v>
      </c>
      <c r="D58" s="36"/>
      <c r="E58" s="34">
        <v>2</v>
      </c>
      <c r="F58" s="64" t="s">
        <v>36</v>
      </c>
      <c r="G58" s="135">
        <f t="shared" si="1"/>
        <v>18</v>
      </c>
      <c r="H58" s="146"/>
    </row>
    <row r="59" spans="1:9" ht="15" x14ac:dyDescent="0.25">
      <c r="A59" s="153" t="s">
        <v>69</v>
      </c>
      <c r="B59" s="157"/>
      <c r="C59" s="101">
        <v>4</v>
      </c>
      <c r="D59" s="101" t="s">
        <v>32</v>
      </c>
      <c r="E59" s="100">
        <v>4</v>
      </c>
      <c r="F59" s="102" t="s">
        <v>70</v>
      </c>
      <c r="G59" s="103">
        <f t="shared" si="1"/>
        <v>36</v>
      </c>
      <c r="H59" s="146"/>
      <c r="I59" s="38"/>
    </row>
    <row r="60" spans="1:9" ht="15.75" thickBot="1" x14ac:dyDescent="0.25">
      <c r="A60" s="38"/>
      <c r="F60" s="93" t="s">
        <v>22</v>
      </c>
      <c r="G60" s="45">
        <f>SUM(G56:G59)</f>
        <v>108</v>
      </c>
      <c r="H60" s="146"/>
      <c r="I60" s="38"/>
    </row>
    <row r="61" spans="1:9" ht="15" customHeight="1" x14ac:dyDescent="0.2">
      <c r="B61" s="134" t="s">
        <v>174</v>
      </c>
      <c r="C61" s="134" t="s">
        <v>169</v>
      </c>
      <c r="D61" s="141" t="s">
        <v>83</v>
      </c>
      <c r="E61" s="142"/>
      <c r="F61" s="134" t="s">
        <v>78</v>
      </c>
      <c r="G61" s="134">
        <f>18*7</f>
        <v>126</v>
      </c>
      <c r="H61" s="146"/>
      <c r="I61" s="119">
        <f>+G61/G60</f>
        <v>1.1666666666666667</v>
      </c>
    </row>
    <row r="62" spans="1:9" ht="15" x14ac:dyDescent="0.25">
      <c r="D62" s="202"/>
      <c r="E62" s="202"/>
      <c r="F62" s="39"/>
      <c r="G62" s="38"/>
    </row>
    <row r="65" spans="1:16" ht="24.75" x14ac:dyDescent="0.25">
      <c r="A65" s="139" t="s">
        <v>73</v>
      </c>
      <c r="B65" s="140"/>
      <c r="C65" s="110">
        <v>30</v>
      </c>
      <c r="D65" s="111">
        <v>15</v>
      </c>
      <c r="E65" s="111">
        <v>15</v>
      </c>
      <c r="F65" s="112" t="s">
        <v>56</v>
      </c>
      <c r="G65" s="113"/>
      <c r="J65" s="38"/>
      <c r="K65" s="38"/>
      <c r="L65" s="38"/>
      <c r="M65" s="38"/>
      <c r="N65" s="38"/>
      <c r="O65" s="38"/>
      <c r="P65" s="38"/>
    </row>
  </sheetData>
  <mergeCells count="38">
    <mergeCell ref="A9:A11"/>
    <mergeCell ref="J9:J13"/>
    <mergeCell ref="A12:A15"/>
    <mergeCell ref="J14:J17"/>
    <mergeCell ref="A16:A19"/>
    <mergeCell ref="J18:J21"/>
    <mergeCell ref="A20:A24"/>
    <mergeCell ref="J23:J26"/>
    <mergeCell ref="J45:J46"/>
    <mergeCell ref="J27:J30"/>
    <mergeCell ref="B30:F30"/>
    <mergeCell ref="B31:F31"/>
    <mergeCell ref="J31:J35"/>
    <mergeCell ref="B32:F32"/>
    <mergeCell ref="B33:F33"/>
    <mergeCell ref="B34:F34"/>
    <mergeCell ref="J36:J39"/>
    <mergeCell ref="A40:B40"/>
    <mergeCell ref="J40:J44"/>
    <mergeCell ref="A41:B41"/>
    <mergeCell ref="A42:B42"/>
    <mergeCell ref="A43:B43"/>
    <mergeCell ref="B35:F35"/>
    <mergeCell ref="A65:B65"/>
    <mergeCell ref="D52:E52"/>
    <mergeCell ref="A55:B55"/>
    <mergeCell ref="H55:H61"/>
    <mergeCell ref="A56:B56"/>
    <mergeCell ref="A57:B57"/>
    <mergeCell ref="D61:E61"/>
    <mergeCell ref="H40:H52"/>
    <mergeCell ref="A44:B44"/>
    <mergeCell ref="D46:E46"/>
    <mergeCell ref="A48:B48"/>
    <mergeCell ref="A49:B49"/>
    <mergeCell ref="A50:B50"/>
    <mergeCell ref="A58:B58"/>
    <mergeCell ref="A59:B59"/>
  </mergeCells>
  <hyperlinks>
    <hyperlink ref="P34" r:id="rId1" display="https://www.kalenderpedia.de/" xr:uid="{74AA782D-7561-4C97-B7EB-516ED3C2880D}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95BA6-335C-4F3C-AA6F-4C1432D63523}">
  <dimension ref="A3:Z73"/>
  <sheetViews>
    <sheetView workbookViewId="0">
      <selection activeCell="G28" sqref="G28"/>
    </sheetView>
  </sheetViews>
  <sheetFormatPr baseColWidth="10" defaultRowHeight="12.75" x14ac:dyDescent="0.2"/>
  <sheetData>
    <row r="3" spans="1:24" ht="20.25" x14ac:dyDescent="0.3">
      <c r="B3" s="22" t="s">
        <v>23</v>
      </c>
    </row>
    <row r="8" spans="1:24" x14ac:dyDescent="0.2">
      <c r="A8" s="23" t="s">
        <v>24</v>
      </c>
      <c r="B8" s="15" t="s">
        <v>0</v>
      </c>
      <c r="C8" s="16" t="s">
        <v>1</v>
      </c>
      <c r="D8" s="16" t="s">
        <v>2</v>
      </c>
      <c r="E8" s="16" t="s">
        <v>15</v>
      </c>
      <c r="F8" s="16" t="s">
        <v>16</v>
      </c>
      <c r="G8" s="16" t="s">
        <v>17</v>
      </c>
      <c r="J8" s="23" t="s">
        <v>24</v>
      </c>
      <c r="K8" s="15" t="s">
        <v>0</v>
      </c>
      <c r="L8" s="16" t="s">
        <v>1</v>
      </c>
      <c r="M8" s="16" t="s">
        <v>2</v>
      </c>
      <c r="N8" s="16" t="s">
        <v>15</v>
      </c>
      <c r="O8" s="16" t="s">
        <v>16</v>
      </c>
      <c r="P8" s="16" t="s">
        <v>17</v>
      </c>
      <c r="X8" s="3"/>
    </row>
    <row r="9" spans="1:24" x14ac:dyDescent="0.2">
      <c r="A9" s="160" t="s">
        <v>11</v>
      </c>
      <c r="B9" s="7">
        <v>38</v>
      </c>
      <c r="C9" s="8" t="s">
        <v>18</v>
      </c>
      <c r="D9" s="8">
        <v>16</v>
      </c>
      <c r="E9" s="8">
        <v>17</v>
      </c>
      <c r="F9" s="8">
        <v>18</v>
      </c>
      <c r="G9" s="8">
        <v>19</v>
      </c>
      <c r="J9" s="160" t="s">
        <v>3</v>
      </c>
      <c r="K9" s="7">
        <v>1</v>
      </c>
      <c r="L9" s="6"/>
      <c r="M9" s="6"/>
      <c r="N9" s="6"/>
      <c r="O9" s="12">
        <v>1</v>
      </c>
      <c r="P9" s="11">
        <v>2</v>
      </c>
      <c r="X9" s="3"/>
    </row>
    <row r="10" spans="1:24" x14ac:dyDescent="0.2">
      <c r="A10" s="161"/>
      <c r="B10" s="7">
        <v>39</v>
      </c>
      <c r="C10" s="8">
        <v>22</v>
      </c>
      <c r="D10" s="8">
        <v>23</v>
      </c>
      <c r="E10" s="120" t="s">
        <v>133</v>
      </c>
      <c r="F10" s="8">
        <v>25</v>
      </c>
      <c r="G10" s="8">
        <v>26</v>
      </c>
      <c r="J10" s="161"/>
      <c r="K10" s="7">
        <v>2</v>
      </c>
      <c r="L10" s="5" t="s">
        <v>118</v>
      </c>
      <c r="M10" s="17">
        <v>6</v>
      </c>
      <c r="N10" s="5" t="s">
        <v>116</v>
      </c>
      <c r="O10" s="5">
        <v>8</v>
      </c>
      <c r="P10" s="5" t="s">
        <v>119</v>
      </c>
      <c r="Q10" s="91" t="s">
        <v>82</v>
      </c>
      <c r="X10" s="3"/>
    </row>
    <row r="11" spans="1:24" x14ac:dyDescent="0.2">
      <c r="A11" s="161"/>
      <c r="B11" s="7">
        <v>40</v>
      </c>
      <c r="C11" s="9">
        <v>29</v>
      </c>
      <c r="D11" s="9">
        <v>30</v>
      </c>
      <c r="E11" s="9">
        <v>1</v>
      </c>
      <c r="F11" s="8">
        <v>2</v>
      </c>
      <c r="G11" s="10">
        <v>3</v>
      </c>
      <c r="J11" s="161"/>
      <c r="K11" s="7">
        <v>3</v>
      </c>
      <c r="L11" s="9">
        <v>12</v>
      </c>
      <c r="M11" s="9">
        <v>13</v>
      </c>
      <c r="N11" s="9">
        <v>14</v>
      </c>
      <c r="O11" s="9">
        <v>15</v>
      </c>
      <c r="P11" s="9">
        <v>16</v>
      </c>
      <c r="X11" s="3"/>
    </row>
    <row r="12" spans="1:24" x14ac:dyDescent="0.2">
      <c r="A12" s="160" t="s">
        <v>12</v>
      </c>
      <c r="B12" s="7">
        <v>41</v>
      </c>
      <c r="C12" s="9">
        <v>6</v>
      </c>
      <c r="D12" s="9" t="s">
        <v>134</v>
      </c>
      <c r="E12" s="9">
        <v>8</v>
      </c>
      <c r="F12" s="8">
        <v>9</v>
      </c>
      <c r="G12" s="8">
        <v>10</v>
      </c>
      <c r="J12" s="161"/>
      <c r="K12" s="7">
        <v>4</v>
      </c>
      <c r="L12" s="9">
        <v>19</v>
      </c>
      <c r="M12" s="9">
        <v>20</v>
      </c>
      <c r="N12" s="9">
        <v>21</v>
      </c>
      <c r="O12" s="9">
        <v>22</v>
      </c>
      <c r="P12" s="9">
        <v>23</v>
      </c>
      <c r="X12" s="3"/>
    </row>
    <row r="13" spans="1:24" x14ac:dyDescent="0.2">
      <c r="A13" s="160"/>
      <c r="B13" s="7">
        <v>42</v>
      </c>
      <c r="C13" s="9">
        <v>13</v>
      </c>
      <c r="D13" s="9">
        <v>14</v>
      </c>
      <c r="E13" s="9">
        <v>15</v>
      </c>
      <c r="F13" s="9">
        <v>16</v>
      </c>
      <c r="G13" s="9">
        <v>17</v>
      </c>
      <c r="J13" s="161"/>
      <c r="K13" s="7">
        <v>5</v>
      </c>
      <c r="L13" s="9">
        <v>26</v>
      </c>
      <c r="M13" s="9">
        <v>27</v>
      </c>
      <c r="N13" s="9">
        <v>28</v>
      </c>
      <c r="O13" s="9">
        <v>29</v>
      </c>
      <c r="P13" s="9">
        <v>30</v>
      </c>
      <c r="X13" s="3"/>
    </row>
    <row r="14" spans="1:24" x14ac:dyDescent="0.2">
      <c r="A14" s="160"/>
      <c r="B14" s="7">
        <v>43</v>
      </c>
      <c r="C14" s="9">
        <v>20</v>
      </c>
      <c r="D14" s="9">
        <v>21</v>
      </c>
      <c r="E14" s="9">
        <v>22</v>
      </c>
      <c r="F14" s="8">
        <v>23</v>
      </c>
      <c r="G14" s="8">
        <v>24</v>
      </c>
      <c r="J14" s="160" t="s">
        <v>4</v>
      </c>
      <c r="K14" s="7">
        <v>6</v>
      </c>
      <c r="L14" s="8">
        <v>2</v>
      </c>
      <c r="M14" s="8">
        <v>3</v>
      </c>
      <c r="N14" s="8">
        <v>4</v>
      </c>
      <c r="O14" s="8">
        <v>5</v>
      </c>
      <c r="P14" s="8">
        <v>6</v>
      </c>
      <c r="R14" s="24"/>
      <c r="U14" s="24"/>
    </row>
    <row r="15" spans="1:24" x14ac:dyDescent="0.2">
      <c r="A15" s="160"/>
      <c r="B15" s="7">
        <v>44</v>
      </c>
      <c r="C15" s="9">
        <v>27</v>
      </c>
      <c r="D15" s="9">
        <v>28</v>
      </c>
      <c r="E15" s="9">
        <v>29</v>
      </c>
      <c r="F15" s="114" t="s">
        <v>93</v>
      </c>
      <c r="G15" s="114" t="s">
        <v>94</v>
      </c>
      <c r="J15" s="161"/>
      <c r="K15" s="7">
        <v>7</v>
      </c>
      <c r="L15" s="9">
        <v>9</v>
      </c>
      <c r="M15" s="9">
        <v>10</v>
      </c>
      <c r="N15" s="9">
        <v>11</v>
      </c>
      <c r="O15" s="8">
        <v>12</v>
      </c>
      <c r="P15" s="8">
        <v>13</v>
      </c>
      <c r="U15" s="80"/>
    </row>
    <row r="16" spans="1:24" x14ac:dyDescent="0.2">
      <c r="A16" s="160" t="s">
        <v>13</v>
      </c>
      <c r="B16" s="7">
        <v>45</v>
      </c>
      <c r="C16" s="5" t="s">
        <v>111</v>
      </c>
      <c r="D16" s="5">
        <v>4</v>
      </c>
      <c r="E16" s="5" t="s">
        <v>112</v>
      </c>
      <c r="F16" s="5">
        <v>6</v>
      </c>
      <c r="G16" s="5" t="s">
        <v>113</v>
      </c>
      <c r="H16" s="91" t="s">
        <v>82</v>
      </c>
      <c r="J16" s="161"/>
      <c r="K16" s="7">
        <v>8</v>
      </c>
      <c r="L16" s="9">
        <v>16</v>
      </c>
      <c r="M16" s="9">
        <v>17</v>
      </c>
      <c r="N16" s="9">
        <v>18</v>
      </c>
      <c r="O16" s="8">
        <v>19</v>
      </c>
      <c r="P16" s="8">
        <v>20</v>
      </c>
      <c r="U16" s="80"/>
    </row>
    <row r="17" spans="1:24" x14ac:dyDescent="0.2">
      <c r="A17" s="160"/>
      <c r="B17" s="7">
        <v>46</v>
      </c>
      <c r="C17" s="9">
        <v>10</v>
      </c>
      <c r="D17" s="12">
        <v>11</v>
      </c>
      <c r="E17" s="9">
        <v>12</v>
      </c>
      <c r="F17" s="8">
        <v>13</v>
      </c>
      <c r="G17" s="8">
        <v>14</v>
      </c>
      <c r="J17" s="161"/>
      <c r="K17" s="7">
        <v>9</v>
      </c>
      <c r="L17" s="9">
        <v>23</v>
      </c>
      <c r="M17" s="9">
        <v>24</v>
      </c>
      <c r="N17" s="9">
        <v>25</v>
      </c>
      <c r="O17" s="9">
        <v>26</v>
      </c>
      <c r="P17" s="9">
        <v>27</v>
      </c>
      <c r="Q17" s="2" t="s">
        <v>120</v>
      </c>
    </row>
    <row r="18" spans="1:24" x14ac:dyDescent="0.2">
      <c r="A18" s="160"/>
      <c r="B18" s="7">
        <v>47</v>
      </c>
      <c r="C18" s="9">
        <v>17</v>
      </c>
      <c r="D18" s="9">
        <v>18</v>
      </c>
      <c r="E18" s="9">
        <v>19</v>
      </c>
      <c r="F18" s="8">
        <v>20</v>
      </c>
      <c r="G18" s="8">
        <v>21</v>
      </c>
      <c r="J18" s="160" t="s">
        <v>5</v>
      </c>
      <c r="K18" s="7">
        <v>10</v>
      </c>
      <c r="L18" s="9">
        <v>2</v>
      </c>
      <c r="M18" s="9">
        <v>3</v>
      </c>
      <c r="N18" s="9">
        <v>4</v>
      </c>
      <c r="O18" s="8">
        <v>5</v>
      </c>
      <c r="P18" s="8">
        <v>6</v>
      </c>
    </row>
    <row r="19" spans="1:24" x14ac:dyDescent="0.2">
      <c r="A19" s="160"/>
      <c r="B19" s="7">
        <v>48</v>
      </c>
      <c r="C19" s="9">
        <v>24</v>
      </c>
      <c r="D19" s="9">
        <v>25</v>
      </c>
      <c r="E19" s="9">
        <v>26</v>
      </c>
      <c r="F19" s="8">
        <v>27</v>
      </c>
      <c r="G19" s="8">
        <v>28</v>
      </c>
      <c r="J19" s="161"/>
      <c r="K19" s="7">
        <v>11</v>
      </c>
      <c r="L19" s="9">
        <v>9</v>
      </c>
      <c r="M19" s="9">
        <v>10</v>
      </c>
      <c r="N19" s="9">
        <v>11</v>
      </c>
      <c r="O19" s="8">
        <v>12</v>
      </c>
      <c r="P19" s="8">
        <v>13</v>
      </c>
    </row>
    <row r="20" spans="1:24" x14ac:dyDescent="0.2">
      <c r="A20" s="160" t="s">
        <v>14</v>
      </c>
      <c r="B20" s="7">
        <v>49</v>
      </c>
      <c r="C20" s="9">
        <v>1</v>
      </c>
      <c r="D20" s="9">
        <v>2</v>
      </c>
      <c r="E20" s="9">
        <v>3</v>
      </c>
      <c r="F20" s="114" t="s">
        <v>114</v>
      </c>
      <c r="G20" s="8">
        <v>5</v>
      </c>
      <c r="J20" s="161"/>
      <c r="K20" s="7">
        <v>12</v>
      </c>
      <c r="L20" s="9">
        <v>16</v>
      </c>
      <c r="M20" s="9">
        <v>17</v>
      </c>
      <c r="N20" s="9">
        <v>18</v>
      </c>
      <c r="O20" s="25" t="s">
        <v>95</v>
      </c>
      <c r="P20" s="28" t="s">
        <v>96</v>
      </c>
    </row>
    <row r="21" spans="1:24" x14ac:dyDescent="0.2">
      <c r="A21" s="160"/>
      <c r="B21" s="7">
        <v>50</v>
      </c>
      <c r="C21" s="13">
        <v>8</v>
      </c>
      <c r="D21" s="9">
        <v>9</v>
      </c>
      <c r="E21" s="9">
        <v>10</v>
      </c>
      <c r="F21" s="8">
        <v>11</v>
      </c>
      <c r="G21" s="8">
        <v>12</v>
      </c>
      <c r="J21" s="161"/>
      <c r="K21" s="7">
        <v>13</v>
      </c>
      <c r="L21" s="5" t="s">
        <v>121</v>
      </c>
      <c r="M21" s="5" t="s">
        <v>130</v>
      </c>
      <c r="N21" s="5" t="s">
        <v>122</v>
      </c>
      <c r="O21" s="5">
        <v>26</v>
      </c>
      <c r="P21" s="5" t="s">
        <v>123</v>
      </c>
      <c r="Q21" s="91" t="s">
        <v>83</v>
      </c>
    </row>
    <row r="22" spans="1:24" x14ac:dyDescent="0.2">
      <c r="A22" s="160"/>
      <c r="B22" s="7">
        <v>51</v>
      </c>
      <c r="C22" s="9">
        <v>15</v>
      </c>
      <c r="D22" s="9">
        <v>16</v>
      </c>
      <c r="E22" s="9">
        <v>17</v>
      </c>
      <c r="F22" s="8">
        <v>18</v>
      </c>
      <c r="G22" s="8">
        <v>19</v>
      </c>
      <c r="J22" s="161"/>
      <c r="K22" s="7">
        <v>14</v>
      </c>
      <c r="L22" s="8">
        <v>30</v>
      </c>
      <c r="M22" s="8">
        <v>31</v>
      </c>
      <c r="N22" s="8">
        <v>1</v>
      </c>
      <c r="O22" s="8">
        <v>2</v>
      </c>
      <c r="P22" s="8">
        <v>3</v>
      </c>
    </row>
    <row r="23" spans="1:24" x14ac:dyDescent="0.2">
      <c r="A23" s="160"/>
      <c r="B23" s="7">
        <v>52</v>
      </c>
      <c r="C23" s="11">
        <v>22</v>
      </c>
      <c r="D23" s="11">
        <v>23</v>
      </c>
      <c r="E23" s="11">
        <v>24</v>
      </c>
      <c r="F23" s="12">
        <v>25</v>
      </c>
      <c r="G23" s="14">
        <v>26</v>
      </c>
      <c r="H23" t="s">
        <v>32</v>
      </c>
      <c r="J23" s="160" t="s">
        <v>6</v>
      </c>
      <c r="K23" s="7">
        <v>15</v>
      </c>
      <c r="L23" s="12">
        <v>6</v>
      </c>
      <c r="M23" s="9">
        <v>7</v>
      </c>
      <c r="N23" s="9">
        <v>8</v>
      </c>
      <c r="O23" s="8">
        <v>9</v>
      </c>
      <c r="P23" s="8">
        <v>10</v>
      </c>
    </row>
    <row r="24" spans="1:24" x14ac:dyDescent="0.2">
      <c r="A24" s="160"/>
      <c r="B24" s="7">
        <v>1</v>
      </c>
      <c r="C24" s="11">
        <v>29</v>
      </c>
      <c r="D24" s="11">
        <v>30</v>
      </c>
      <c r="E24" s="11">
        <v>31</v>
      </c>
      <c r="J24" s="161"/>
      <c r="K24" s="7">
        <v>16</v>
      </c>
      <c r="L24" s="9">
        <v>13</v>
      </c>
      <c r="M24" s="9">
        <v>14</v>
      </c>
      <c r="N24" s="9">
        <v>14</v>
      </c>
      <c r="O24" s="9">
        <v>16</v>
      </c>
      <c r="P24" s="9">
        <v>17</v>
      </c>
    </row>
    <row r="25" spans="1:24" x14ac:dyDescent="0.2">
      <c r="J25" s="161"/>
      <c r="K25" s="7">
        <v>17</v>
      </c>
      <c r="L25" s="9">
        <v>20</v>
      </c>
      <c r="M25" s="9">
        <v>21</v>
      </c>
      <c r="N25" s="9">
        <v>22</v>
      </c>
      <c r="O25" s="9">
        <v>23</v>
      </c>
      <c r="P25" s="9">
        <v>24</v>
      </c>
    </row>
    <row r="26" spans="1:24" x14ac:dyDescent="0.2">
      <c r="J26" s="161"/>
      <c r="K26" s="7">
        <v>18</v>
      </c>
      <c r="L26" s="9">
        <v>27</v>
      </c>
      <c r="M26" s="9">
        <v>28</v>
      </c>
      <c r="N26" s="9">
        <v>29</v>
      </c>
      <c r="O26" s="11">
        <v>30</v>
      </c>
      <c r="P26" s="12">
        <v>1</v>
      </c>
      <c r="Q26" s="2" t="s">
        <v>124</v>
      </c>
    </row>
    <row r="27" spans="1:24" x14ac:dyDescent="0.2">
      <c r="J27" s="160" t="s">
        <v>7</v>
      </c>
      <c r="K27" s="7">
        <v>19</v>
      </c>
      <c r="L27" s="9">
        <v>4</v>
      </c>
      <c r="M27" s="9">
        <v>5</v>
      </c>
      <c r="N27" s="9">
        <v>6</v>
      </c>
      <c r="O27" s="11">
        <v>7</v>
      </c>
      <c r="P27" s="12">
        <v>8</v>
      </c>
      <c r="Q27" s="2" t="s">
        <v>124</v>
      </c>
      <c r="X27" s="3"/>
    </row>
    <row r="28" spans="1:24" x14ac:dyDescent="0.2">
      <c r="J28" s="161"/>
      <c r="K28" s="7">
        <v>20</v>
      </c>
      <c r="L28" s="9">
        <v>11</v>
      </c>
      <c r="M28" s="9">
        <v>12</v>
      </c>
      <c r="N28" s="9">
        <v>13</v>
      </c>
      <c r="O28" s="12">
        <v>14</v>
      </c>
      <c r="P28" s="8">
        <v>15</v>
      </c>
      <c r="X28" s="4"/>
    </row>
    <row r="29" spans="1:24" ht="13.5" thickBot="1" x14ac:dyDescent="0.25">
      <c r="J29" s="161"/>
      <c r="K29" s="7">
        <v>21</v>
      </c>
      <c r="L29" s="9">
        <v>18</v>
      </c>
      <c r="M29" s="9">
        <v>19</v>
      </c>
      <c r="N29" s="9">
        <v>20</v>
      </c>
      <c r="O29" s="8">
        <v>21</v>
      </c>
      <c r="P29" s="8">
        <v>22</v>
      </c>
      <c r="X29" s="4"/>
    </row>
    <row r="30" spans="1:24" ht="15" thickBot="1" x14ac:dyDescent="0.25">
      <c r="B30" s="183" t="s">
        <v>19</v>
      </c>
      <c r="C30" s="184"/>
      <c r="D30" s="184"/>
      <c r="E30" s="184"/>
      <c r="F30" s="184"/>
      <c r="G30" s="84" t="s">
        <v>84</v>
      </c>
      <c r="J30" s="161"/>
      <c r="K30" s="7">
        <v>22</v>
      </c>
      <c r="L30" s="12">
        <v>25</v>
      </c>
      <c r="M30" s="9">
        <v>26</v>
      </c>
      <c r="N30" s="9">
        <v>27</v>
      </c>
      <c r="O30" s="8">
        <v>28</v>
      </c>
      <c r="P30" s="8">
        <v>29</v>
      </c>
      <c r="X30" s="4"/>
    </row>
    <row r="31" spans="1:24" ht="14.25" x14ac:dyDescent="0.2">
      <c r="B31" s="181" t="s">
        <v>89</v>
      </c>
      <c r="C31" s="182"/>
      <c r="D31" s="182"/>
      <c r="E31" s="182"/>
      <c r="F31" s="182"/>
      <c r="G31" s="85">
        <f>16+11+13+15</f>
        <v>55</v>
      </c>
      <c r="J31" s="160" t="s">
        <v>8</v>
      </c>
      <c r="K31" s="7">
        <v>23</v>
      </c>
      <c r="L31" s="8">
        <v>1</v>
      </c>
      <c r="M31" s="8">
        <v>2</v>
      </c>
      <c r="N31" s="8">
        <v>3</v>
      </c>
      <c r="O31" s="25" t="s">
        <v>125</v>
      </c>
      <c r="P31" s="25" t="s">
        <v>126</v>
      </c>
      <c r="X31" s="4"/>
    </row>
    <row r="32" spans="1:24" ht="14.25" x14ac:dyDescent="0.2">
      <c r="B32" s="167" t="s">
        <v>90</v>
      </c>
      <c r="C32" s="168"/>
      <c r="D32" s="168"/>
      <c r="E32" s="168"/>
      <c r="F32" s="169"/>
      <c r="G32" s="86">
        <v>23</v>
      </c>
      <c r="J32" s="161"/>
      <c r="K32" s="7">
        <v>24</v>
      </c>
      <c r="L32" s="5" t="s">
        <v>127</v>
      </c>
      <c r="M32" s="5">
        <v>9</v>
      </c>
      <c r="N32" s="5" t="s">
        <v>117</v>
      </c>
      <c r="O32" s="5">
        <v>11</v>
      </c>
      <c r="P32" s="5" t="s">
        <v>128</v>
      </c>
      <c r="Q32" s="91" t="s">
        <v>82</v>
      </c>
      <c r="X32" s="4"/>
    </row>
    <row r="33" spans="1:26" ht="15" thickBot="1" x14ac:dyDescent="0.25">
      <c r="B33" s="170" t="s">
        <v>20</v>
      </c>
      <c r="C33" s="171"/>
      <c r="D33" s="171"/>
      <c r="E33" s="171"/>
      <c r="F33" s="171"/>
      <c r="G33" s="87">
        <f>33+15+20+27</f>
        <v>95</v>
      </c>
      <c r="J33" s="161"/>
      <c r="K33" s="117">
        <v>25</v>
      </c>
      <c r="L33" s="118">
        <v>15</v>
      </c>
      <c r="M33" s="118">
        <v>16</v>
      </c>
      <c r="N33" s="118">
        <v>17</v>
      </c>
      <c r="O33" s="118">
        <v>18</v>
      </c>
      <c r="P33" s="118">
        <v>19</v>
      </c>
    </row>
    <row r="34" spans="1:26" ht="14.25" x14ac:dyDescent="0.2">
      <c r="B34" s="170" t="s">
        <v>91</v>
      </c>
      <c r="C34" s="171"/>
      <c r="D34" s="171"/>
      <c r="E34" s="171"/>
      <c r="F34" s="171"/>
      <c r="G34" s="88">
        <v>27</v>
      </c>
      <c r="J34" s="161"/>
      <c r="K34" s="115">
        <v>26</v>
      </c>
      <c r="L34" s="116">
        <v>22</v>
      </c>
      <c r="M34" s="116">
        <v>23</v>
      </c>
      <c r="N34" s="116">
        <v>24</v>
      </c>
      <c r="O34" s="116">
        <v>25</v>
      </c>
      <c r="P34" s="116">
        <v>26</v>
      </c>
    </row>
    <row r="35" spans="1:26" ht="15" thickBot="1" x14ac:dyDescent="0.25">
      <c r="B35" s="81" t="s">
        <v>92</v>
      </c>
      <c r="C35" s="82"/>
      <c r="D35" s="82"/>
      <c r="E35" s="82"/>
      <c r="F35" s="82"/>
      <c r="G35" s="89">
        <v>7</v>
      </c>
      <c r="J35" s="161"/>
      <c r="K35" s="7">
        <v>27</v>
      </c>
      <c r="L35" s="11">
        <v>29</v>
      </c>
      <c r="M35" s="11">
        <v>30</v>
      </c>
      <c r="N35" s="11">
        <v>1</v>
      </c>
      <c r="O35" s="11">
        <v>2</v>
      </c>
      <c r="P35" s="11">
        <v>3</v>
      </c>
    </row>
    <row r="36" spans="1:26" ht="15" thickBot="1" x14ac:dyDescent="0.25">
      <c r="F36" s="83" t="s">
        <v>22</v>
      </c>
      <c r="G36" s="90">
        <f>SUM(G31:G35)</f>
        <v>207</v>
      </c>
      <c r="J36" s="160" t="s">
        <v>9</v>
      </c>
      <c r="K36" s="7">
        <v>28</v>
      </c>
      <c r="L36" s="11">
        <v>6</v>
      </c>
      <c r="M36" s="11">
        <v>7</v>
      </c>
      <c r="N36" s="11">
        <v>8</v>
      </c>
      <c r="O36" s="11">
        <v>9</v>
      </c>
      <c r="P36" s="11">
        <v>10</v>
      </c>
    </row>
    <row r="37" spans="1:26" x14ac:dyDescent="0.2">
      <c r="J37" s="161"/>
      <c r="K37" s="7">
        <v>29</v>
      </c>
      <c r="L37" s="11">
        <v>13</v>
      </c>
      <c r="M37" s="12">
        <v>14</v>
      </c>
      <c r="N37" s="11">
        <v>15</v>
      </c>
      <c r="O37" s="11">
        <v>16</v>
      </c>
      <c r="P37" s="11">
        <v>17</v>
      </c>
    </row>
    <row r="38" spans="1:26" x14ac:dyDescent="0.2">
      <c r="J38" s="161"/>
      <c r="K38" s="7">
        <v>30</v>
      </c>
      <c r="L38" s="11">
        <v>20</v>
      </c>
      <c r="M38" s="11">
        <v>21</v>
      </c>
      <c r="N38" s="11">
        <v>22</v>
      </c>
      <c r="O38" s="11">
        <v>23</v>
      </c>
      <c r="P38" s="11">
        <v>24</v>
      </c>
    </row>
    <row r="39" spans="1:26" ht="13.5" thickBot="1" x14ac:dyDescent="0.25">
      <c r="J39" s="161"/>
      <c r="K39" s="7">
        <v>31</v>
      </c>
      <c r="L39" s="11">
        <v>27</v>
      </c>
      <c r="M39" s="11">
        <v>28</v>
      </c>
      <c r="N39" s="11">
        <v>29</v>
      </c>
      <c r="O39" s="11">
        <v>30</v>
      </c>
      <c r="P39" s="11">
        <v>31</v>
      </c>
    </row>
    <row r="40" spans="1:26" ht="24.75" thickBot="1" x14ac:dyDescent="0.25">
      <c r="A40" s="188" t="s">
        <v>26</v>
      </c>
      <c r="B40" s="189"/>
      <c r="C40" s="61" t="s">
        <v>27</v>
      </c>
      <c r="D40" s="41" t="s">
        <v>28</v>
      </c>
      <c r="E40" s="41" t="s">
        <v>29</v>
      </c>
      <c r="F40" s="41" t="s">
        <v>30</v>
      </c>
      <c r="G40" s="74" t="s">
        <v>74</v>
      </c>
      <c r="H40" s="151" t="s">
        <v>85</v>
      </c>
      <c r="J40" s="160" t="s">
        <v>10</v>
      </c>
      <c r="K40" s="7">
        <v>32</v>
      </c>
      <c r="L40" s="11">
        <v>3</v>
      </c>
      <c r="M40" s="11">
        <v>4</v>
      </c>
      <c r="N40" s="11">
        <v>5</v>
      </c>
      <c r="O40" s="11">
        <v>6</v>
      </c>
      <c r="P40" s="11">
        <v>7</v>
      </c>
    </row>
    <row r="41" spans="1:26" ht="15" x14ac:dyDescent="0.25">
      <c r="A41" s="155" t="s">
        <v>31</v>
      </c>
      <c r="B41" s="156"/>
      <c r="C41" s="29">
        <v>2</v>
      </c>
      <c r="D41" s="30">
        <v>2</v>
      </c>
      <c r="E41" s="31" t="s">
        <v>32</v>
      </c>
      <c r="F41" s="62" t="s">
        <v>33</v>
      </c>
      <c r="G41" s="75">
        <f>D41*9</f>
        <v>18</v>
      </c>
      <c r="H41" s="152"/>
      <c r="J41" s="160"/>
      <c r="K41" s="7">
        <v>33</v>
      </c>
      <c r="L41" s="11">
        <v>10</v>
      </c>
      <c r="M41" s="11">
        <v>11</v>
      </c>
      <c r="N41" s="11">
        <v>12</v>
      </c>
      <c r="O41" s="11">
        <v>13</v>
      </c>
      <c r="P41" s="11">
        <v>14</v>
      </c>
      <c r="Q41" s="4"/>
      <c r="Z41" s="1"/>
    </row>
    <row r="42" spans="1:26" ht="15" x14ac:dyDescent="0.25">
      <c r="A42" s="149" t="s">
        <v>37</v>
      </c>
      <c r="B42" s="150"/>
      <c r="C42" s="36">
        <v>3</v>
      </c>
      <c r="D42" s="37">
        <v>3</v>
      </c>
      <c r="E42" s="36"/>
      <c r="F42" s="63" t="s">
        <v>38</v>
      </c>
      <c r="G42" s="74">
        <f t="shared" ref="G42:G51" si="0">D42*9</f>
        <v>27</v>
      </c>
      <c r="H42" s="152"/>
      <c r="J42" s="160"/>
      <c r="K42" s="7">
        <v>34</v>
      </c>
      <c r="L42" s="5">
        <v>17</v>
      </c>
      <c r="M42" s="5">
        <v>18</v>
      </c>
      <c r="N42" s="5">
        <v>19</v>
      </c>
      <c r="O42" s="5">
        <v>20</v>
      </c>
      <c r="P42" s="5">
        <v>21</v>
      </c>
      <c r="Q42" s="4"/>
      <c r="Z42" s="3"/>
    </row>
    <row r="43" spans="1:26" ht="15" x14ac:dyDescent="0.25">
      <c r="A43" s="149" t="s">
        <v>43</v>
      </c>
      <c r="B43" s="150"/>
      <c r="C43" s="36">
        <v>2</v>
      </c>
      <c r="D43" s="37">
        <v>2</v>
      </c>
      <c r="E43" s="36"/>
      <c r="F43" s="64" t="s">
        <v>44</v>
      </c>
      <c r="G43" s="74">
        <f t="shared" si="0"/>
        <v>18</v>
      </c>
      <c r="H43" s="152"/>
      <c r="J43" s="160"/>
      <c r="K43" s="7">
        <v>35</v>
      </c>
      <c r="L43" s="5">
        <v>24</v>
      </c>
      <c r="M43" s="5">
        <v>25</v>
      </c>
      <c r="N43" s="5">
        <v>26</v>
      </c>
      <c r="O43" s="5">
        <v>27</v>
      </c>
      <c r="P43" s="5">
        <v>28</v>
      </c>
      <c r="Q43" s="4"/>
      <c r="Z43" s="3"/>
    </row>
    <row r="44" spans="1:26" ht="15" x14ac:dyDescent="0.25">
      <c r="A44" s="122" t="s">
        <v>50</v>
      </c>
      <c r="B44" s="131"/>
      <c r="C44" s="132" t="s">
        <v>81</v>
      </c>
      <c r="D44" s="48">
        <v>2</v>
      </c>
      <c r="E44" s="36" t="s">
        <v>32</v>
      </c>
      <c r="F44" s="65" t="s">
        <v>33</v>
      </c>
      <c r="G44" s="74">
        <f t="shared" si="0"/>
        <v>18</v>
      </c>
      <c r="H44" s="152"/>
      <c r="J44" s="160"/>
      <c r="K44" s="7">
        <v>36</v>
      </c>
      <c r="L44" s="5">
        <v>31</v>
      </c>
      <c r="M44" s="5">
        <v>1</v>
      </c>
      <c r="N44" s="5">
        <v>2</v>
      </c>
      <c r="O44" s="5">
        <v>3</v>
      </c>
      <c r="P44" s="5">
        <v>4</v>
      </c>
      <c r="Q44" s="4"/>
      <c r="Z44" s="3"/>
    </row>
    <row r="45" spans="1:26" ht="15.75" thickBot="1" x14ac:dyDescent="0.3">
      <c r="A45" s="186" t="s">
        <v>51</v>
      </c>
      <c r="B45" s="187"/>
      <c r="C45" s="133" t="s">
        <v>135</v>
      </c>
      <c r="D45" s="43">
        <v>2</v>
      </c>
      <c r="E45" s="44"/>
      <c r="F45" s="66" t="s">
        <v>52</v>
      </c>
      <c r="G45" s="76">
        <f t="shared" si="0"/>
        <v>18</v>
      </c>
      <c r="H45" s="152"/>
      <c r="J45" s="160" t="s">
        <v>11</v>
      </c>
      <c r="K45" s="7">
        <v>37</v>
      </c>
      <c r="L45" s="5">
        <v>7</v>
      </c>
      <c r="M45" s="5">
        <v>8</v>
      </c>
      <c r="N45" s="5">
        <v>9</v>
      </c>
      <c r="O45" s="5">
        <v>10</v>
      </c>
      <c r="P45" s="5">
        <v>11</v>
      </c>
      <c r="Q45" s="4"/>
      <c r="Z45" s="3"/>
    </row>
    <row r="46" spans="1:26" ht="15.75" thickBot="1" x14ac:dyDescent="0.25">
      <c r="F46" s="46" t="s">
        <v>22</v>
      </c>
      <c r="G46" s="77">
        <f>SUM(G41:G45)</f>
        <v>99</v>
      </c>
      <c r="H46" s="152"/>
      <c r="J46" s="161"/>
      <c r="K46" s="7">
        <v>38</v>
      </c>
      <c r="L46" s="129" t="s">
        <v>21</v>
      </c>
    </row>
    <row r="47" spans="1:26" ht="30" x14ac:dyDescent="0.2">
      <c r="B47" s="134" t="s">
        <v>75</v>
      </c>
      <c r="C47" s="134" t="s">
        <v>156</v>
      </c>
      <c r="D47" s="141" t="s">
        <v>82</v>
      </c>
      <c r="E47" s="142"/>
      <c r="F47" s="134" t="s">
        <v>78</v>
      </c>
      <c r="G47" s="78">
        <f>16*7</f>
        <v>112</v>
      </c>
      <c r="H47" s="152"/>
      <c r="I47" s="119">
        <f>+G47/G46</f>
        <v>1.1313131313131313</v>
      </c>
    </row>
    <row r="48" spans="1:26" x14ac:dyDescent="0.2">
      <c r="H48" s="152"/>
    </row>
    <row r="49" spans="1:9" ht="13.5" thickBot="1" x14ac:dyDescent="0.25">
      <c r="H49" s="152"/>
    </row>
    <row r="50" spans="1:9" ht="15" x14ac:dyDescent="0.25">
      <c r="A50" s="155" t="s">
        <v>41</v>
      </c>
      <c r="B50" s="156"/>
      <c r="C50" s="29">
        <v>3</v>
      </c>
      <c r="D50" s="47">
        <v>3</v>
      </c>
      <c r="E50" s="29" t="s">
        <v>32</v>
      </c>
      <c r="F50" s="67" t="s">
        <v>42</v>
      </c>
      <c r="G50" s="75">
        <f t="shared" si="0"/>
        <v>27</v>
      </c>
      <c r="H50" s="152"/>
    </row>
    <row r="51" spans="1:9" ht="15" x14ac:dyDescent="0.25">
      <c r="A51" s="158" t="s">
        <v>50</v>
      </c>
      <c r="B51" s="159"/>
      <c r="C51" s="121" t="s">
        <v>81</v>
      </c>
      <c r="D51" s="48">
        <v>2</v>
      </c>
      <c r="E51" s="36" t="s">
        <v>32</v>
      </c>
      <c r="F51" s="65" t="s">
        <v>33</v>
      </c>
      <c r="G51" s="74">
        <f t="shared" si="0"/>
        <v>18</v>
      </c>
      <c r="H51" s="152"/>
    </row>
    <row r="52" spans="1:9" ht="15.75" thickBot="1" x14ac:dyDescent="0.3">
      <c r="A52" s="186" t="s">
        <v>51</v>
      </c>
      <c r="B52" s="187"/>
      <c r="C52" s="133" t="s">
        <v>135</v>
      </c>
      <c r="D52" s="43">
        <v>2</v>
      </c>
      <c r="E52" s="44"/>
      <c r="F52" s="66" t="s">
        <v>52</v>
      </c>
      <c r="G52" s="76">
        <f>D52*9</f>
        <v>18</v>
      </c>
      <c r="H52" s="152"/>
    </row>
    <row r="53" spans="1:9" ht="15.75" thickBot="1" x14ac:dyDescent="0.25">
      <c r="F53" s="49" t="s">
        <v>22</v>
      </c>
      <c r="G53" s="75">
        <f>SUM(G50:G52)</f>
        <v>63</v>
      </c>
      <c r="H53" s="152"/>
    </row>
    <row r="54" spans="1:9" ht="30.75" thickBot="1" x14ac:dyDescent="0.25">
      <c r="B54" s="50" t="s">
        <v>76</v>
      </c>
      <c r="C54" s="51" t="s">
        <v>110</v>
      </c>
      <c r="D54" s="141" t="s">
        <v>82</v>
      </c>
      <c r="E54" s="142"/>
      <c r="F54" s="51" t="s">
        <v>78</v>
      </c>
      <c r="G54" s="79">
        <f>11*7</f>
        <v>77</v>
      </c>
      <c r="H54" s="178"/>
      <c r="I54" s="119">
        <f>+G54/G53</f>
        <v>1.2222222222222223</v>
      </c>
    </row>
    <row r="57" spans="1:9" ht="13.5" thickBot="1" x14ac:dyDescent="0.25"/>
    <row r="58" spans="1:9" ht="24.75" thickBot="1" x14ac:dyDescent="0.25">
      <c r="A58" s="188" t="s">
        <v>26</v>
      </c>
      <c r="B58" s="189"/>
      <c r="C58" s="61" t="s">
        <v>27</v>
      </c>
      <c r="D58" s="41" t="s">
        <v>28</v>
      </c>
      <c r="E58" s="41" t="s">
        <v>29</v>
      </c>
      <c r="F58" s="41" t="s">
        <v>30</v>
      </c>
      <c r="G58" s="74" t="s">
        <v>74</v>
      </c>
      <c r="H58" s="151" t="s">
        <v>86</v>
      </c>
    </row>
    <row r="59" spans="1:9" ht="15" x14ac:dyDescent="0.25">
      <c r="A59" s="155" t="s">
        <v>53</v>
      </c>
      <c r="B59" s="156"/>
      <c r="C59" s="29">
        <v>2</v>
      </c>
      <c r="D59" s="29" t="s">
        <v>32</v>
      </c>
      <c r="E59" s="53">
        <v>2</v>
      </c>
      <c r="F59" s="62" t="s">
        <v>54</v>
      </c>
      <c r="G59" s="75">
        <f>E59*9</f>
        <v>18</v>
      </c>
      <c r="H59" s="152"/>
    </row>
    <row r="60" spans="1:9" ht="15" x14ac:dyDescent="0.25">
      <c r="A60" s="149" t="s">
        <v>34</v>
      </c>
      <c r="B60" s="150"/>
      <c r="C60" s="36">
        <v>3</v>
      </c>
      <c r="D60" s="36"/>
      <c r="E60" s="48">
        <v>3</v>
      </c>
      <c r="F60" s="65" t="s">
        <v>33</v>
      </c>
      <c r="G60" s="74">
        <f t="shared" ref="G60:G68" si="1">E60*9</f>
        <v>27</v>
      </c>
      <c r="H60" s="152"/>
    </row>
    <row r="61" spans="1:9" ht="15" x14ac:dyDescent="0.25">
      <c r="A61" s="149" t="s">
        <v>35</v>
      </c>
      <c r="B61" s="150"/>
      <c r="C61" s="36">
        <v>2</v>
      </c>
      <c r="D61" s="36"/>
      <c r="E61" s="37">
        <v>2</v>
      </c>
      <c r="F61" s="63" t="s">
        <v>36</v>
      </c>
      <c r="G61" s="74">
        <f t="shared" si="1"/>
        <v>18</v>
      </c>
      <c r="H61" s="152"/>
    </row>
    <row r="62" spans="1:9" ht="15.75" thickBot="1" x14ac:dyDescent="0.3">
      <c r="A62" s="153" t="s">
        <v>47</v>
      </c>
      <c r="B62" s="157"/>
      <c r="C62" s="35">
        <v>1</v>
      </c>
      <c r="D62" s="35" t="s">
        <v>32</v>
      </c>
      <c r="E62" s="54">
        <v>1</v>
      </c>
      <c r="F62" s="66" t="s">
        <v>36</v>
      </c>
      <c r="G62" s="76">
        <f t="shared" si="1"/>
        <v>9</v>
      </c>
      <c r="H62" s="152"/>
    </row>
    <row r="63" spans="1:9" ht="15.75" thickBot="1" x14ac:dyDescent="0.25">
      <c r="A63" s="38"/>
      <c r="F63" s="46" t="s">
        <v>22</v>
      </c>
      <c r="G63" s="77">
        <f>SUM(G59:G62)</f>
        <v>72</v>
      </c>
      <c r="H63" s="152"/>
    </row>
    <row r="64" spans="1:9" ht="30" x14ac:dyDescent="0.2">
      <c r="B64" s="134" t="s">
        <v>79</v>
      </c>
      <c r="C64" s="134" t="s">
        <v>87</v>
      </c>
      <c r="D64" s="141" t="s">
        <v>83</v>
      </c>
      <c r="E64" s="142"/>
      <c r="F64" s="134" t="s">
        <v>78</v>
      </c>
      <c r="G64" s="78">
        <f>13*7</f>
        <v>91</v>
      </c>
      <c r="H64" s="152"/>
      <c r="I64" s="119">
        <f>+G64/G63</f>
        <v>1.2638888888888888</v>
      </c>
    </row>
    <row r="65" spans="1:16" ht="15.75" thickBot="1" x14ac:dyDescent="0.3">
      <c r="D65" s="36"/>
      <c r="E65" s="32"/>
      <c r="F65" s="39"/>
      <c r="G65" s="38"/>
      <c r="H65" s="152"/>
      <c r="J65" s="38"/>
      <c r="K65" s="38"/>
      <c r="L65" s="38"/>
      <c r="M65" s="38"/>
      <c r="N65" s="38"/>
      <c r="O65" s="38"/>
      <c r="P65" s="38"/>
    </row>
    <row r="66" spans="1:16" ht="15" x14ac:dyDescent="0.25">
      <c r="A66" s="192" t="s">
        <v>39</v>
      </c>
      <c r="B66" s="193"/>
      <c r="C66" s="29">
        <v>3</v>
      </c>
      <c r="D66" s="29" t="s">
        <v>32</v>
      </c>
      <c r="E66" s="56">
        <v>3</v>
      </c>
      <c r="F66" s="68" t="s">
        <v>40</v>
      </c>
      <c r="G66" s="75">
        <f t="shared" si="1"/>
        <v>27</v>
      </c>
      <c r="H66" s="152"/>
      <c r="J66" s="38"/>
      <c r="K66" s="38"/>
      <c r="L66" s="38"/>
      <c r="M66" s="38"/>
      <c r="N66" s="38"/>
      <c r="O66" s="38"/>
      <c r="P66" s="38"/>
    </row>
    <row r="67" spans="1:16" ht="15" x14ac:dyDescent="0.25">
      <c r="A67" s="194" t="s">
        <v>45</v>
      </c>
      <c r="B67" s="197"/>
      <c r="C67" s="36">
        <v>3</v>
      </c>
      <c r="D67" s="36"/>
      <c r="E67" s="57">
        <v>3</v>
      </c>
      <c r="F67" s="69" t="s">
        <v>46</v>
      </c>
      <c r="G67" s="74">
        <f t="shared" si="1"/>
        <v>27</v>
      </c>
      <c r="H67" s="152"/>
      <c r="J67" s="38"/>
      <c r="K67" s="38"/>
      <c r="L67" s="38"/>
      <c r="M67" s="38"/>
      <c r="N67" s="38"/>
      <c r="O67" s="38"/>
      <c r="P67" s="38"/>
    </row>
    <row r="68" spans="1:16" ht="15.75" thickBot="1" x14ac:dyDescent="0.3">
      <c r="A68" s="71" t="s">
        <v>48</v>
      </c>
      <c r="B68" s="72"/>
      <c r="C68" s="35">
        <v>4</v>
      </c>
      <c r="D68" s="35"/>
      <c r="E68" s="58">
        <v>4</v>
      </c>
      <c r="F68" s="70" t="s">
        <v>49</v>
      </c>
      <c r="G68" s="76">
        <f t="shared" si="1"/>
        <v>36</v>
      </c>
      <c r="H68" s="152"/>
    </row>
    <row r="69" spans="1:16" ht="15.75" thickBot="1" x14ac:dyDescent="0.25">
      <c r="F69" s="55" t="s">
        <v>22</v>
      </c>
      <c r="G69" s="74">
        <f>SUM(G66:G68)</f>
        <v>90</v>
      </c>
      <c r="H69" s="152"/>
    </row>
    <row r="70" spans="1:16" ht="30.75" thickBot="1" x14ac:dyDescent="0.25">
      <c r="B70" s="50" t="s">
        <v>80</v>
      </c>
      <c r="C70" s="51" t="s">
        <v>88</v>
      </c>
      <c r="D70" s="141" t="s">
        <v>82</v>
      </c>
      <c r="E70" s="142"/>
      <c r="F70" s="51" t="s">
        <v>78</v>
      </c>
      <c r="G70" s="79">
        <f>15*7</f>
        <v>105</v>
      </c>
      <c r="H70" s="178"/>
      <c r="I70" s="119">
        <f>+G70/G69</f>
        <v>1.1666666666666667</v>
      </c>
    </row>
    <row r="71" spans="1:16" s="38" customFormat="1" ht="13.5" thickBot="1" x14ac:dyDescent="0.25">
      <c r="A71"/>
      <c r="B71"/>
      <c r="C71"/>
      <c r="D71"/>
      <c r="E71"/>
      <c r="F71"/>
      <c r="G71"/>
      <c r="J71"/>
      <c r="K71"/>
      <c r="L71"/>
      <c r="M71"/>
      <c r="N71"/>
      <c r="O71"/>
      <c r="P71"/>
    </row>
    <row r="72" spans="1:16" s="38" customFormat="1" ht="24.75" thickBot="1" x14ac:dyDescent="0.25">
      <c r="A72" s="190" t="s">
        <v>55</v>
      </c>
      <c r="B72" s="196"/>
      <c r="C72" s="59">
        <v>24</v>
      </c>
      <c r="D72" s="59">
        <v>12</v>
      </c>
      <c r="E72" s="59">
        <v>12</v>
      </c>
      <c r="F72" s="60" t="s">
        <v>56</v>
      </c>
      <c r="G72"/>
      <c r="J72"/>
      <c r="K72"/>
      <c r="L72"/>
      <c r="M72"/>
      <c r="N72"/>
      <c r="O72"/>
      <c r="P72"/>
    </row>
    <row r="73" spans="1:16" s="38" customFormat="1" ht="14.25" customHeight="1" x14ac:dyDescent="0.2">
      <c r="A73"/>
      <c r="B73"/>
      <c r="C73"/>
      <c r="D73"/>
      <c r="E73"/>
      <c r="F73"/>
      <c r="G73"/>
      <c r="J73"/>
      <c r="K73"/>
      <c r="L73"/>
      <c r="M73"/>
      <c r="N73"/>
      <c r="O73"/>
      <c r="P73"/>
    </row>
  </sheetData>
  <mergeCells count="40">
    <mergeCell ref="A20:A24"/>
    <mergeCell ref="J23:J26"/>
    <mergeCell ref="A9:A11"/>
    <mergeCell ref="J9:J13"/>
    <mergeCell ref="A12:A15"/>
    <mergeCell ref="J14:J17"/>
    <mergeCell ref="A16:A19"/>
    <mergeCell ref="J18:J22"/>
    <mergeCell ref="B30:F30"/>
    <mergeCell ref="B31:F31"/>
    <mergeCell ref="J31:J35"/>
    <mergeCell ref="B32:F32"/>
    <mergeCell ref="B33:F33"/>
    <mergeCell ref="B34:F34"/>
    <mergeCell ref="J27:J30"/>
    <mergeCell ref="H58:H70"/>
    <mergeCell ref="A59:B59"/>
    <mergeCell ref="A60:B60"/>
    <mergeCell ref="A61:B61"/>
    <mergeCell ref="A62:B62"/>
    <mergeCell ref="D64:E64"/>
    <mergeCell ref="A66:B66"/>
    <mergeCell ref="A67:B67"/>
    <mergeCell ref="D70:E70"/>
    <mergeCell ref="J36:J39"/>
    <mergeCell ref="A40:B40"/>
    <mergeCell ref="H40:H54"/>
    <mergeCell ref="J40:J44"/>
    <mergeCell ref="A41:B41"/>
    <mergeCell ref="A42:B42"/>
    <mergeCell ref="A43:B43"/>
    <mergeCell ref="A45:B45"/>
    <mergeCell ref="J45:J46"/>
    <mergeCell ref="D47:E47"/>
    <mergeCell ref="A72:B72"/>
    <mergeCell ref="A50:B50"/>
    <mergeCell ref="A51:B51"/>
    <mergeCell ref="A52:B52"/>
    <mergeCell ref="D54:E54"/>
    <mergeCell ref="A58:B58"/>
  </mergeCells>
  <hyperlinks>
    <hyperlink ref="P34" r:id="rId1" display="https://www.kalenderpedia.de/" xr:uid="{953D0109-A48F-4F60-B574-053356A2D9B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DA4F5-86B6-48CE-80F2-0DA3C5063970}">
  <dimension ref="A3:R67"/>
  <sheetViews>
    <sheetView topLeftCell="A7" workbookViewId="0">
      <selection activeCell="G26" sqref="G26"/>
    </sheetView>
  </sheetViews>
  <sheetFormatPr baseColWidth="10" defaultRowHeight="12.75" x14ac:dyDescent="0.2"/>
  <cols>
    <col min="4" max="4" width="12.140625" bestFit="1" customWidth="1"/>
    <col min="5" max="5" width="16.140625" bestFit="1" customWidth="1"/>
  </cols>
  <sheetData>
    <row r="3" spans="1:18" ht="20.25" x14ac:dyDescent="0.3">
      <c r="B3" s="22" t="s">
        <v>23</v>
      </c>
    </row>
    <row r="6" spans="1:18" x14ac:dyDescent="0.2">
      <c r="A6" s="23" t="s">
        <v>25</v>
      </c>
      <c r="B6" s="15" t="s">
        <v>0</v>
      </c>
      <c r="C6" s="16" t="s">
        <v>1</v>
      </c>
      <c r="D6" s="16" t="s">
        <v>2</v>
      </c>
      <c r="E6" s="16" t="s">
        <v>15</v>
      </c>
      <c r="F6" s="16" t="s">
        <v>16</v>
      </c>
      <c r="G6" s="16" t="s">
        <v>17</v>
      </c>
      <c r="J6" s="23" t="s">
        <v>25</v>
      </c>
      <c r="K6" s="15" t="s">
        <v>0</v>
      </c>
      <c r="L6" s="16" t="s">
        <v>1</v>
      </c>
      <c r="M6" s="16" t="s">
        <v>2</v>
      </c>
      <c r="N6" s="16" t="s">
        <v>15</v>
      </c>
      <c r="O6" s="16" t="s">
        <v>16</v>
      </c>
      <c r="P6" s="16" t="s">
        <v>17</v>
      </c>
    </row>
    <row r="7" spans="1:18" x14ac:dyDescent="0.2">
      <c r="A7" s="160" t="s">
        <v>11</v>
      </c>
      <c r="B7" s="7">
        <v>38</v>
      </c>
      <c r="C7" s="8">
        <v>15</v>
      </c>
      <c r="D7" s="8">
        <v>16</v>
      </c>
      <c r="E7" s="8">
        <v>17</v>
      </c>
      <c r="F7" s="8">
        <v>18</v>
      </c>
      <c r="G7" s="8">
        <v>19</v>
      </c>
      <c r="J7" s="160" t="s">
        <v>3</v>
      </c>
      <c r="K7" s="7">
        <v>1</v>
      </c>
      <c r="L7" s="6"/>
      <c r="M7" s="6"/>
      <c r="N7" s="6"/>
      <c r="O7" s="12">
        <v>1</v>
      </c>
      <c r="P7" s="11">
        <v>2</v>
      </c>
    </row>
    <row r="8" spans="1:18" x14ac:dyDescent="0.2">
      <c r="A8" s="161"/>
      <c r="B8" s="7">
        <v>39</v>
      </c>
      <c r="C8" s="8">
        <v>22</v>
      </c>
      <c r="D8" s="8">
        <v>23</v>
      </c>
      <c r="E8" s="8">
        <v>24</v>
      </c>
      <c r="F8" s="8">
        <v>25</v>
      </c>
      <c r="G8" s="8">
        <v>26</v>
      </c>
      <c r="J8" s="161"/>
      <c r="K8" s="7">
        <v>2</v>
      </c>
      <c r="L8" s="5" t="s">
        <v>118</v>
      </c>
      <c r="M8" s="17">
        <v>6</v>
      </c>
      <c r="N8" s="5" t="s">
        <v>116</v>
      </c>
      <c r="O8" s="5">
        <v>8</v>
      </c>
      <c r="P8" s="5" t="s">
        <v>119</v>
      </c>
      <c r="Q8" s="91" t="s">
        <v>99</v>
      </c>
    </row>
    <row r="9" spans="1:18" x14ac:dyDescent="0.2">
      <c r="A9" s="161"/>
      <c r="B9" s="7">
        <v>40</v>
      </c>
      <c r="C9" s="9">
        <v>29</v>
      </c>
      <c r="D9" s="9">
        <v>30</v>
      </c>
      <c r="E9" s="9">
        <v>1</v>
      </c>
      <c r="F9" s="8">
        <v>2</v>
      </c>
      <c r="G9" s="10">
        <v>3</v>
      </c>
      <c r="J9" s="161"/>
      <c r="K9" s="7">
        <v>3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</row>
    <row r="10" spans="1:18" x14ac:dyDescent="0.2">
      <c r="A10" s="160" t="s">
        <v>12</v>
      </c>
      <c r="B10" s="7">
        <v>41</v>
      </c>
      <c r="C10" s="9">
        <v>6</v>
      </c>
      <c r="D10" s="9" t="s">
        <v>132</v>
      </c>
      <c r="E10" s="9">
        <v>8</v>
      </c>
      <c r="F10" s="8">
        <v>9</v>
      </c>
      <c r="G10" s="8">
        <v>10</v>
      </c>
      <c r="J10" s="161"/>
      <c r="K10" s="7">
        <v>4</v>
      </c>
      <c r="L10" s="9">
        <v>19</v>
      </c>
      <c r="M10" s="9">
        <v>20</v>
      </c>
      <c r="N10" s="9">
        <v>21</v>
      </c>
      <c r="O10" s="9">
        <v>22</v>
      </c>
      <c r="P10" s="9">
        <v>23</v>
      </c>
    </row>
    <row r="11" spans="1:18" x14ac:dyDescent="0.2">
      <c r="A11" s="160"/>
      <c r="B11" s="7">
        <v>42</v>
      </c>
      <c r="C11" s="9">
        <v>13</v>
      </c>
      <c r="D11" s="9">
        <v>14</v>
      </c>
      <c r="E11" s="9">
        <v>15</v>
      </c>
      <c r="F11" s="9">
        <v>16</v>
      </c>
      <c r="G11" s="9">
        <v>17</v>
      </c>
      <c r="J11" s="161"/>
      <c r="K11" s="7">
        <v>5</v>
      </c>
      <c r="L11" s="9">
        <v>26</v>
      </c>
      <c r="M11" s="9">
        <v>27</v>
      </c>
      <c r="N11" s="9">
        <v>28</v>
      </c>
      <c r="O11" s="9">
        <v>29</v>
      </c>
      <c r="P11" s="9">
        <v>30</v>
      </c>
    </row>
    <row r="12" spans="1:18" x14ac:dyDescent="0.2">
      <c r="A12" s="160"/>
      <c r="B12" s="7">
        <v>43</v>
      </c>
      <c r="C12" s="9">
        <v>20</v>
      </c>
      <c r="D12" s="9">
        <v>21</v>
      </c>
      <c r="E12" s="9">
        <v>22</v>
      </c>
      <c r="F12" s="8">
        <v>23</v>
      </c>
      <c r="G12" s="8">
        <v>24</v>
      </c>
      <c r="J12" s="160" t="s">
        <v>4</v>
      </c>
      <c r="K12" s="7">
        <v>6</v>
      </c>
      <c r="L12" s="9">
        <v>2</v>
      </c>
      <c r="M12" s="9">
        <v>3</v>
      </c>
      <c r="N12" s="9">
        <v>4</v>
      </c>
      <c r="O12" s="8">
        <v>5</v>
      </c>
      <c r="P12" s="8">
        <v>6</v>
      </c>
    </row>
    <row r="13" spans="1:18" x14ac:dyDescent="0.2">
      <c r="A13" s="160"/>
      <c r="B13" s="7">
        <v>44</v>
      </c>
      <c r="C13" s="9">
        <v>27</v>
      </c>
      <c r="D13" s="9">
        <v>28</v>
      </c>
      <c r="E13" s="9">
        <v>29</v>
      </c>
      <c r="F13" s="25" t="s">
        <v>93</v>
      </c>
      <c r="G13" s="25" t="s">
        <v>94</v>
      </c>
      <c r="J13" s="161"/>
      <c r="K13" s="7">
        <v>7</v>
      </c>
      <c r="L13" s="9">
        <v>9</v>
      </c>
      <c r="M13" s="9">
        <v>10</v>
      </c>
      <c r="N13" s="9">
        <v>11</v>
      </c>
      <c r="O13" s="8">
        <v>12</v>
      </c>
      <c r="P13" s="8">
        <v>13</v>
      </c>
    </row>
    <row r="14" spans="1:18" x14ac:dyDescent="0.2">
      <c r="A14" s="160" t="s">
        <v>13</v>
      </c>
      <c r="B14" s="7">
        <v>45</v>
      </c>
      <c r="C14" s="5" t="s">
        <v>115</v>
      </c>
      <c r="D14" s="5">
        <v>4</v>
      </c>
      <c r="E14" s="5" t="s">
        <v>118</v>
      </c>
      <c r="F14" s="5">
        <v>6</v>
      </c>
      <c r="G14" s="5" t="s">
        <v>116</v>
      </c>
      <c r="H14" s="91" t="s">
        <v>83</v>
      </c>
      <c r="J14" s="161"/>
      <c r="K14" s="7">
        <v>8</v>
      </c>
      <c r="L14" s="9">
        <v>16</v>
      </c>
      <c r="M14" s="9">
        <v>17</v>
      </c>
      <c r="N14" s="9">
        <v>18</v>
      </c>
      <c r="O14" s="8">
        <v>19</v>
      </c>
      <c r="P14" s="8">
        <v>20</v>
      </c>
      <c r="R14" s="24"/>
    </row>
    <row r="15" spans="1:18" x14ac:dyDescent="0.2">
      <c r="A15" s="160"/>
      <c r="B15" s="7">
        <v>46</v>
      </c>
      <c r="C15" s="5" t="s">
        <v>117</v>
      </c>
      <c r="D15" s="12">
        <v>11</v>
      </c>
      <c r="E15" s="9">
        <v>12</v>
      </c>
      <c r="F15" s="8">
        <v>13</v>
      </c>
      <c r="G15" s="8">
        <v>14</v>
      </c>
      <c r="J15" s="161"/>
      <c r="K15" s="7">
        <v>9</v>
      </c>
      <c r="L15" s="11">
        <v>23</v>
      </c>
      <c r="M15" s="11">
        <v>24</v>
      </c>
      <c r="N15" s="11">
        <v>25</v>
      </c>
      <c r="O15" s="11">
        <v>26</v>
      </c>
      <c r="P15" s="11">
        <v>27</v>
      </c>
      <c r="Q15" s="2" t="s">
        <v>109</v>
      </c>
    </row>
    <row r="16" spans="1:18" x14ac:dyDescent="0.2">
      <c r="A16" s="160"/>
      <c r="B16" s="7">
        <v>47</v>
      </c>
      <c r="C16" s="9">
        <v>17</v>
      </c>
      <c r="D16" s="9">
        <v>18</v>
      </c>
      <c r="E16" s="9">
        <v>19</v>
      </c>
      <c r="F16" s="8">
        <v>20</v>
      </c>
      <c r="G16" s="8">
        <v>21</v>
      </c>
      <c r="J16" s="160" t="s">
        <v>5</v>
      </c>
      <c r="K16" s="7">
        <v>10</v>
      </c>
      <c r="L16" s="9">
        <v>2</v>
      </c>
      <c r="M16" s="9">
        <v>3</v>
      </c>
      <c r="N16" s="9">
        <v>4</v>
      </c>
      <c r="O16" s="8">
        <v>5</v>
      </c>
      <c r="P16" s="8">
        <v>6</v>
      </c>
    </row>
    <row r="17" spans="1:17" x14ac:dyDescent="0.2">
      <c r="A17" s="160"/>
      <c r="B17" s="7">
        <v>48</v>
      </c>
      <c r="C17" s="9">
        <v>24</v>
      </c>
      <c r="D17" s="9">
        <v>25</v>
      </c>
      <c r="E17" s="9">
        <v>26</v>
      </c>
      <c r="F17" s="8">
        <v>27</v>
      </c>
      <c r="G17" s="8">
        <v>28</v>
      </c>
      <c r="J17" s="161"/>
      <c r="K17" s="7">
        <v>11</v>
      </c>
      <c r="L17" s="9">
        <v>9</v>
      </c>
      <c r="M17" s="9">
        <v>10</v>
      </c>
      <c r="N17" s="9">
        <v>11</v>
      </c>
      <c r="O17" s="8">
        <v>12</v>
      </c>
      <c r="P17" s="8">
        <v>13</v>
      </c>
    </row>
    <row r="18" spans="1:17" x14ac:dyDescent="0.2">
      <c r="A18" s="160" t="s">
        <v>14</v>
      </c>
      <c r="B18" s="7">
        <v>49</v>
      </c>
      <c r="C18" s="9">
        <v>1</v>
      </c>
      <c r="D18" s="9">
        <v>2</v>
      </c>
      <c r="E18" s="9">
        <v>3</v>
      </c>
      <c r="F18" s="114" t="s">
        <v>114</v>
      </c>
      <c r="G18" s="8">
        <v>5</v>
      </c>
      <c r="J18" s="161"/>
      <c r="K18" s="7">
        <v>12</v>
      </c>
      <c r="L18" s="9">
        <v>16</v>
      </c>
      <c r="M18" s="9">
        <v>17</v>
      </c>
      <c r="N18" s="9">
        <v>18</v>
      </c>
      <c r="O18" s="8">
        <v>19</v>
      </c>
      <c r="P18" s="8">
        <v>20</v>
      </c>
    </row>
    <row r="19" spans="1:17" x14ac:dyDescent="0.2">
      <c r="A19" s="160"/>
      <c r="B19" s="7">
        <v>50</v>
      </c>
      <c r="C19" s="13">
        <v>8</v>
      </c>
      <c r="D19" s="9">
        <v>9</v>
      </c>
      <c r="E19" s="9">
        <v>10</v>
      </c>
      <c r="F19" s="8">
        <v>11</v>
      </c>
      <c r="G19" s="8">
        <v>12</v>
      </c>
      <c r="J19" s="161"/>
      <c r="K19" s="7">
        <v>13</v>
      </c>
      <c r="L19" s="9">
        <v>23</v>
      </c>
      <c r="M19" s="9">
        <v>24</v>
      </c>
      <c r="N19" s="9">
        <v>25</v>
      </c>
      <c r="O19" s="125" t="s">
        <v>131</v>
      </c>
      <c r="P19" s="8">
        <v>27</v>
      </c>
    </row>
    <row r="20" spans="1:17" x14ac:dyDescent="0.2">
      <c r="A20" s="160"/>
      <c r="B20" s="7">
        <v>51</v>
      </c>
      <c r="C20" s="9">
        <v>15</v>
      </c>
      <c r="D20" s="9">
        <v>16</v>
      </c>
      <c r="E20" s="9">
        <v>17</v>
      </c>
      <c r="F20" s="8">
        <v>18</v>
      </c>
      <c r="G20" s="8">
        <v>19</v>
      </c>
      <c r="J20" s="161"/>
      <c r="K20" s="7">
        <v>14</v>
      </c>
      <c r="L20" s="9">
        <v>30</v>
      </c>
      <c r="M20" s="9">
        <v>31</v>
      </c>
      <c r="N20" s="9">
        <v>1</v>
      </c>
      <c r="O20" s="8">
        <v>2</v>
      </c>
      <c r="P20" s="8">
        <v>3</v>
      </c>
    </row>
    <row r="21" spans="1:17" x14ac:dyDescent="0.2">
      <c r="A21" s="160"/>
      <c r="B21" s="7">
        <v>52</v>
      </c>
      <c r="C21" s="11">
        <v>22</v>
      </c>
      <c r="D21" s="11">
        <v>23</v>
      </c>
      <c r="E21" s="11">
        <v>24</v>
      </c>
      <c r="F21" s="12">
        <v>25</v>
      </c>
      <c r="G21" s="14">
        <v>26</v>
      </c>
      <c r="J21" s="160" t="s">
        <v>6</v>
      </c>
      <c r="K21" s="7">
        <v>15</v>
      </c>
      <c r="L21" s="12">
        <v>6</v>
      </c>
      <c r="M21" s="9">
        <v>7</v>
      </c>
      <c r="N21" s="9">
        <v>8</v>
      </c>
      <c r="O21" s="8">
        <v>9</v>
      </c>
      <c r="P21" s="8">
        <v>10</v>
      </c>
    </row>
    <row r="22" spans="1:17" x14ac:dyDescent="0.2">
      <c r="A22" s="160"/>
      <c r="B22" s="7">
        <v>1</v>
      </c>
      <c r="C22" s="11">
        <v>29</v>
      </c>
      <c r="D22" s="11">
        <v>30</v>
      </c>
      <c r="E22" s="11">
        <v>31</v>
      </c>
      <c r="J22" s="161"/>
      <c r="K22" s="7">
        <v>16</v>
      </c>
      <c r="L22" s="9">
        <v>13</v>
      </c>
      <c r="M22" s="9">
        <v>14</v>
      </c>
      <c r="N22" s="9">
        <v>15</v>
      </c>
      <c r="O22" s="9">
        <v>16</v>
      </c>
      <c r="P22" s="9">
        <v>17</v>
      </c>
    </row>
    <row r="23" spans="1:17" x14ac:dyDescent="0.2">
      <c r="J23" s="161"/>
      <c r="K23" s="7">
        <v>17</v>
      </c>
      <c r="L23" s="9">
        <v>20</v>
      </c>
      <c r="M23" s="9">
        <v>21</v>
      </c>
      <c r="N23" s="9">
        <v>22</v>
      </c>
      <c r="O23" s="9">
        <v>23</v>
      </c>
      <c r="P23" s="9">
        <v>24</v>
      </c>
    </row>
    <row r="24" spans="1:17" x14ac:dyDescent="0.2">
      <c r="J24" s="161"/>
      <c r="K24" s="7">
        <v>18</v>
      </c>
      <c r="L24" s="9">
        <v>27</v>
      </c>
      <c r="M24" s="9">
        <v>28</v>
      </c>
      <c r="N24" s="9">
        <v>29</v>
      </c>
      <c r="O24" s="11">
        <v>30</v>
      </c>
      <c r="P24" s="12">
        <v>1</v>
      </c>
    </row>
    <row r="25" spans="1:17" x14ac:dyDescent="0.2">
      <c r="J25" s="160" t="s">
        <v>7</v>
      </c>
      <c r="K25" s="7">
        <v>19</v>
      </c>
      <c r="L25" s="9">
        <v>4</v>
      </c>
      <c r="M25" s="9">
        <v>5</v>
      </c>
      <c r="N25" s="9">
        <v>6</v>
      </c>
      <c r="O25" s="11">
        <v>7</v>
      </c>
      <c r="P25" s="12">
        <v>8</v>
      </c>
    </row>
    <row r="26" spans="1:17" x14ac:dyDescent="0.2">
      <c r="J26" s="161"/>
      <c r="K26" s="7">
        <v>20</v>
      </c>
      <c r="L26" s="9">
        <v>11</v>
      </c>
      <c r="M26" s="9">
        <v>12</v>
      </c>
      <c r="N26" s="9">
        <v>13</v>
      </c>
      <c r="O26" s="12">
        <v>14</v>
      </c>
      <c r="P26" s="8">
        <v>15</v>
      </c>
    </row>
    <row r="27" spans="1:17" x14ac:dyDescent="0.2">
      <c r="J27" s="161"/>
      <c r="K27" s="7">
        <v>21</v>
      </c>
      <c r="L27" s="9">
        <v>18</v>
      </c>
      <c r="M27" s="9">
        <v>19</v>
      </c>
      <c r="N27" s="9">
        <v>20</v>
      </c>
      <c r="O27" s="8">
        <v>21</v>
      </c>
      <c r="P27" s="8">
        <v>22</v>
      </c>
    </row>
    <row r="28" spans="1:17" ht="14.25" x14ac:dyDescent="0.2">
      <c r="B28" s="162" t="s">
        <v>19</v>
      </c>
      <c r="C28" s="163"/>
      <c r="D28" s="163"/>
      <c r="E28" s="163"/>
      <c r="F28" s="164"/>
      <c r="G28" s="73" t="s">
        <v>84</v>
      </c>
      <c r="J28" s="161"/>
      <c r="K28" s="7">
        <v>22</v>
      </c>
      <c r="L28" s="12">
        <v>25</v>
      </c>
      <c r="M28" s="9">
        <v>26</v>
      </c>
      <c r="N28" s="9">
        <v>27</v>
      </c>
      <c r="O28" s="25" t="s">
        <v>105</v>
      </c>
      <c r="P28" s="25" t="s">
        <v>106</v>
      </c>
    </row>
    <row r="29" spans="1:17" ht="14.25" x14ac:dyDescent="0.2">
      <c r="B29" s="165" t="s">
        <v>89</v>
      </c>
      <c r="C29" s="166"/>
      <c r="D29" s="166"/>
      <c r="E29" s="166"/>
      <c r="F29" s="166"/>
      <c r="G29" s="20">
        <f>15+12+21</f>
        <v>48</v>
      </c>
      <c r="J29" s="160" t="s">
        <v>8</v>
      </c>
      <c r="K29" s="7">
        <v>23</v>
      </c>
      <c r="L29" s="25" t="s">
        <v>100</v>
      </c>
      <c r="M29" s="25" t="s">
        <v>101</v>
      </c>
      <c r="N29" s="25" t="s">
        <v>102</v>
      </c>
      <c r="O29" s="25" t="s">
        <v>103</v>
      </c>
      <c r="P29" s="25" t="s">
        <v>104</v>
      </c>
      <c r="Q29" s="91" t="s">
        <v>83</v>
      </c>
    </row>
    <row r="30" spans="1:17" ht="14.25" x14ac:dyDescent="0.2">
      <c r="B30" s="167" t="s">
        <v>90</v>
      </c>
      <c r="C30" s="168"/>
      <c r="D30" s="168"/>
      <c r="E30" s="168"/>
      <c r="F30" s="169"/>
      <c r="G30" s="5">
        <v>21</v>
      </c>
      <c r="J30" s="161"/>
      <c r="K30" s="7">
        <v>24</v>
      </c>
      <c r="L30" s="5" t="s">
        <v>127</v>
      </c>
      <c r="M30" s="5">
        <v>9</v>
      </c>
      <c r="N30" s="5" t="s">
        <v>117</v>
      </c>
      <c r="O30" s="5">
        <v>11</v>
      </c>
      <c r="P30" s="5" t="s">
        <v>128</v>
      </c>
    </row>
    <row r="31" spans="1:17" ht="14.25" x14ac:dyDescent="0.2">
      <c r="B31" s="170" t="s">
        <v>20</v>
      </c>
      <c r="C31" s="171"/>
      <c r="D31" s="171"/>
      <c r="E31" s="171"/>
      <c r="F31" s="171"/>
      <c r="G31" s="19">
        <f>17+16+30+35</f>
        <v>98</v>
      </c>
      <c r="J31" s="161"/>
      <c r="K31" s="7">
        <v>25</v>
      </c>
      <c r="L31" s="5" t="s">
        <v>129</v>
      </c>
      <c r="M31" s="5">
        <v>16</v>
      </c>
      <c r="N31" s="5">
        <v>17</v>
      </c>
      <c r="O31" s="5">
        <v>18</v>
      </c>
      <c r="P31" s="5">
        <v>19</v>
      </c>
    </row>
    <row r="32" spans="1:17" ht="14.25" x14ac:dyDescent="0.2">
      <c r="B32" s="170" t="s">
        <v>91</v>
      </c>
      <c r="C32" s="171"/>
      <c r="D32" s="171"/>
      <c r="E32" s="171"/>
      <c r="F32" s="171"/>
      <c r="G32" s="21">
        <v>32</v>
      </c>
      <c r="J32" s="161"/>
      <c r="K32" s="7">
        <v>26</v>
      </c>
      <c r="L32" s="11">
        <v>22</v>
      </c>
      <c r="M32" s="11">
        <v>23</v>
      </c>
      <c r="N32" s="11">
        <v>24</v>
      </c>
      <c r="O32" s="11">
        <v>25</v>
      </c>
      <c r="P32" s="11">
        <v>26</v>
      </c>
    </row>
    <row r="33" spans="1:16" ht="15" thickBot="1" x14ac:dyDescent="0.25">
      <c r="B33" s="81" t="s">
        <v>92</v>
      </c>
      <c r="C33" s="82"/>
      <c r="D33" s="82"/>
      <c r="E33" s="82"/>
      <c r="F33" s="82"/>
      <c r="G33" s="26">
        <v>8</v>
      </c>
      <c r="J33" s="161"/>
      <c r="K33" s="7">
        <v>27</v>
      </c>
      <c r="L33" s="11">
        <v>29</v>
      </c>
      <c r="M33" s="11">
        <v>30</v>
      </c>
      <c r="N33" s="11">
        <v>1</v>
      </c>
      <c r="O33" s="11">
        <v>2</v>
      </c>
      <c r="P33" s="11">
        <v>3</v>
      </c>
    </row>
    <row r="34" spans="1:16" ht="14.25" x14ac:dyDescent="0.2">
      <c r="F34" s="2" t="s">
        <v>22</v>
      </c>
      <c r="G34" s="27">
        <f>SUM(G29:G33)</f>
        <v>207</v>
      </c>
      <c r="J34" s="160" t="s">
        <v>9</v>
      </c>
      <c r="K34" s="7">
        <v>28</v>
      </c>
      <c r="L34" s="11">
        <v>6</v>
      </c>
      <c r="M34" s="11">
        <v>7</v>
      </c>
      <c r="N34" s="11">
        <v>8</v>
      </c>
      <c r="O34" s="11">
        <v>9</v>
      </c>
      <c r="P34" s="11">
        <v>10</v>
      </c>
    </row>
    <row r="35" spans="1:16" x14ac:dyDescent="0.2">
      <c r="J35" s="161"/>
      <c r="K35" s="7">
        <v>29</v>
      </c>
      <c r="L35" s="11">
        <v>13</v>
      </c>
      <c r="M35" s="12">
        <v>14</v>
      </c>
      <c r="N35" s="11">
        <v>15</v>
      </c>
      <c r="O35" s="11">
        <v>16</v>
      </c>
      <c r="P35" s="11">
        <v>17</v>
      </c>
    </row>
    <row r="36" spans="1:16" x14ac:dyDescent="0.2">
      <c r="J36" s="161"/>
      <c r="K36" s="7">
        <v>30</v>
      </c>
      <c r="L36" s="11">
        <v>20</v>
      </c>
      <c r="M36" s="11">
        <v>21</v>
      </c>
      <c r="N36" s="11">
        <v>22</v>
      </c>
      <c r="O36" s="11">
        <v>23</v>
      </c>
      <c r="P36" s="11">
        <v>24</v>
      </c>
    </row>
    <row r="37" spans="1:16" x14ac:dyDescent="0.2">
      <c r="J37" s="161"/>
      <c r="K37" s="7">
        <v>31</v>
      </c>
      <c r="L37" s="11">
        <v>27</v>
      </c>
      <c r="M37" s="11">
        <v>28</v>
      </c>
      <c r="N37" s="11">
        <v>29</v>
      </c>
      <c r="O37" s="11">
        <v>30</v>
      </c>
      <c r="P37" s="11">
        <v>31</v>
      </c>
    </row>
    <row r="38" spans="1:16" x14ac:dyDescent="0.2">
      <c r="J38" s="160" t="s">
        <v>10</v>
      </c>
      <c r="K38" s="7">
        <v>32</v>
      </c>
      <c r="L38" s="11">
        <v>3</v>
      </c>
      <c r="M38" s="11">
        <v>4</v>
      </c>
      <c r="N38" s="11">
        <v>5</v>
      </c>
      <c r="O38" s="11">
        <v>6</v>
      </c>
      <c r="P38" s="11">
        <v>7</v>
      </c>
    </row>
    <row r="39" spans="1:16" x14ac:dyDescent="0.2">
      <c r="J39" s="160"/>
      <c r="K39" s="7">
        <v>33</v>
      </c>
      <c r="L39" s="11">
        <v>10</v>
      </c>
      <c r="M39" s="11">
        <v>11</v>
      </c>
      <c r="N39" s="11">
        <v>12</v>
      </c>
      <c r="O39" s="11">
        <v>13</v>
      </c>
      <c r="P39" s="11">
        <v>14</v>
      </c>
    </row>
    <row r="40" spans="1:16" x14ac:dyDescent="0.2">
      <c r="J40" s="160"/>
      <c r="K40" s="7">
        <v>34</v>
      </c>
      <c r="L40" s="5">
        <v>17</v>
      </c>
      <c r="M40" s="5">
        <v>18</v>
      </c>
      <c r="N40" s="5">
        <v>19</v>
      </c>
      <c r="O40" s="5">
        <v>20</v>
      </c>
      <c r="P40" s="5">
        <v>21</v>
      </c>
    </row>
    <row r="41" spans="1:16" ht="13.5" thickBot="1" x14ac:dyDescent="0.25">
      <c r="J41" s="160"/>
      <c r="K41" s="7">
        <v>35</v>
      </c>
      <c r="L41" s="5">
        <v>24</v>
      </c>
      <c r="M41" s="5">
        <v>25</v>
      </c>
      <c r="N41" s="5">
        <v>26</v>
      </c>
      <c r="O41" s="5">
        <v>27</v>
      </c>
      <c r="P41" s="5">
        <v>28</v>
      </c>
    </row>
    <row r="42" spans="1:16" ht="24" customHeight="1" x14ac:dyDescent="0.2">
      <c r="A42" s="143" t="s">
        <v>26</v>
      </c>
      <c r="B42" s="144"/>
      <c r="C42" s="61" t="s">
        <v>27</v>
      </c>
      <c r="D42" s="41" t="s">
        <v>28</v>
      </c>
      <c r="E42" s="41" t="s">
        <v>29</v>
      </c>
      <c r="F42" s="41" t="s">
        <v>30</v>
      </c>
      <c r="G42" s="135" t="s">
        <v>74</v>
      </c>
      <c r="H42" s="151" t="s">
        <v>107</v>
      </c>
      <c r="J42" s="160"/>
      <c r="K42" s="7">
        <v>36</v>
      </c>
      <c r="L42" s="5">
        <v>31</v>
      </c>
      <c r="M42" s="5">
        <v>1</v>
      </c>
      <c r="N42" s="5">
        <v>2</v>
      </c>
      <c r="O42" s="5">
        <v>3</v>
      </c>
      <c r="P42" s="5">
        <v>4</v>
      </c>
    </row>
    <row r="43" spans="1:16" ht="15" x14ac:dyDescent="0.25">
      <c r="A43" s="155" t="s">
        <v>67</v>
      </c>
      <c r="B43" s="172"/>
      <c r="C43" s="94">
        <v>2</v>
      </c>
      <c r="D43" s="95">
        <v>2</v>
      </c>
      <c r="E43" s="96" t="s">
        <v>32</v>
      </c>
      <c r="F43" s="97" t="s">
        <v>68</v>
      </c>
      <c r="G43" s="98">
        <f>D43*9</f>
        <v>18</v>
      </c>
      <c r="H43" s="152"/>
      <c r="J43" s="160" t="s">
        <v>11</v>
      </c>
      <c r="K43" s="7">
        <v>37</v>
      </c>
      <c r="L43" s="5">
        <v>7</v>
      </c>
      <c r="M43" s="5">
        <v>8</v>
      </c>
      <c r="N43" s="5">
        <v>9</v>
      </c>
      <c r="O43" s="5">
        <v>10</v>
      </c>
      <c r="P43" s="5">
        <v>11</v>
      </c>
    </row>
    <row r="44" spans="1:16" ht="15" x14ac:dyDescent="0.25">
      <c r="A44" s="149" t="s">
        <v>60</v>
      </c>
      <c r="B44" s="173"/>
      <c r="C44" s="136">
        <v>3</v>
      </c>
      <c r="D44" s="34">
        <v>3</v>
      </c>
      <c r="E44" s="36"/>
      <c r="F44" s="64" t="s">
        <v>61</v>
      </c>
      <c r="G44" s="135">
        <f t="shared" ref="G44:G51" si="0">D44*9</f>
        <v>27</v>
      </c>
      <c r="H44" s="152"/>
      <c r="J44" s="161"/>
      <c r="K44" s="7">
        <v>38</v>
      </c>
      <c r="L44" s="18" t="s">
        <v>21</v>
      </c>
    </row>
    <row r="45" spans="1:16" ht="15" x14ac:dyDescent="0.25">
      <c r="A45" s="158" t="s">
        <v>66</v>
      </c>
      <c r="B45" s="174"/>
      <c r="C45" s="137" t="s">
        <v>98</v>
      </c>
      <c r="D45" s="34">
        <v>3</v>
      </c>
      <c r="E45" s="36"/>
      <c r="F45" s="64" t="s">
        <v>36</v>
      </c>
      <c r="G45" s="135">
        <f>D45*9</f>
        <v>27</v>
      </c>
      <c r="H45" s="152"/>
    </row>
    <row r="46" spans="1:16" ht="15" x14ac:dyDescent="0.25">
      <c r="A46" s="153" t="s">
        <v>63</v>
      </c>
      <c r="B46" s="154"/>
      <c r="C46" s="99">
        <v>2</v>
      </c>
      <c r="D46" s="100">
        <v>2</v>
      </c>
      <c r="E46" s="101" t="s">
        <v>32</v>
      </c>
      <c r="F46" s="102" t="s">
        <v>64</v>
      </c>
      <c r="G46" s="103">
        <f t="shared" si="0"/>
        <v>18</v>
      </c>
      <c r="H46" s="152"/>
    </row>
    <row r="47" spans="1:16" ht="15.75" thickBot="1" x14ac:dyDescent="0.25">
      <c r="F47" s="93" t="s">
        <v>22</v>
      </c>
      <c r="G47" s="45">
        <f>SUM(G43:G46)</f>
        <v>90</v>
      </c>
      <c r="H47" s="152"/>
    </row>
    <row r="48" spans="1:16" ht="15" customHeight="1" x14ac:dyDescent="0.2">
      <c r="B48" s="134" t="s">
        <v>75</v>
      </c>
      <c r="C48" s="134" t="s">
        <v>157</v>
      </c>
      <c r="D48" s="141" t="s">
        <v>83</v>
      </c>
      <c r="E48" s="142"/>
      <c r="F48" s="134" t="s">
        <v>78</v>
      </c>
      <c r="G48" s="134">
        <f>16*7</f>
        <v>112</v>
      </c>
      <c r="H48" s="152"/>
      <c r="I48" s="119">
        <f>+G48/G47</f>
        <v>1.2444444444444445</v>
      </c>
    </row>
    <row r="49" spans="1:9" x14ac:dyDescent="0.2">
      <c r="H49" s="152"/>
    </row>
    <row r="50" spans="1:9" ht="15" x14ac:dyDescent="0.25">
      <c r="A50" s="155" t="s">
        <v>65</v>
      </c>
      <c r="B50" s="156"/>
      <c r="C50" s="104">
        <v>2</v>
      </c>
      <c r="D50" s="105">
        <v>2</v>
      </c>
      <c r="E50" s="104" t="s">
        <v>32</v>
      </c>
      <c r="F50" s="106" t="s">
        <v>49</v>
      </c>
      <c r="G50" s="98">
        <f t="shared" si="0"/>
        <v>18</v>
      </c>
      <c r="H50" s="152"/>
    </row>
    <row r="51" spans="1:9" ht="15" x14ac:dyDescent="0.25">
      <c r="A51" s="149" t="s">
        <v>58</v>
      </c>
      <c r="B51" s="150"/>
      <c r="C51" s="36">
        <v>4</v>
      </c>
      <c r="D51" s="33">
        <v>4</v>
      </c>
      <c r="E51" s="36" t="s">
        <v>32</v>
      </c>
      <c r="F51" s="92" t="s">
        <v>59</v>
      </c>
      <c r="G51" s="135">
        <f t="shared" si="0"/>
        <v>36</v>
      </c>
      <c r="H51" s="152"/>
    </row>
    <row r="52" spans="1:9" ht="15" x14ac:dyDescent="0.25">
      <c r="A52" s="153" t="s">
        <v>71</v>
      </c>
      <c r="B52" s="157"/>
      <c r="C52" s="101">
        <v>2</v>
      </c>
      <c r="D52" s="107">
        <v>2</v>
      </c>
      <c r="E52" s="108"/>
      <c r="F52" s="109" t="s">
        <v>72</v>
      </c>
      <c r="G52" s="103">
        <f>D52*9</f>
        <v>18</v>
      </c>
      <c r="H52" s="152"/>
    </row>
    <row r="53" spans="1:9" ht="15.75" thickBot="1" x14ac:dyDescent="0.25">
      <c r="F53" s="55" t="s">
        <v>22</v>
      </c>
      <c r="G53" s="42">
        <f>SUM(G50:G52)</f>
        <v>72</v>
      </c>
      <c r="H53" s="152"/>
    </row>
    <row r="54" spans="1:9" ht="15.75" customHeight="1" thickBot="1" x14ac:dyDescent="0.25">
      <c r="B54" s="50" t="s">
        <v>76</v>
      </c>
      <c r="C54" s="51" t="s">
        <v>159</v>
      </c>
      <c r="D54" s="141" t="s">
        <v>82</v>
      </c>
      <c r="E54" s="142"/>
      <c r="F54" s="51" t="s">
        <v>78</v>
      </c>
      <c r="G54" s="52">
        <f>11*7</f>
        <v>77</v>
      </c>
      <c r="H54" s="152"/>
      <c r="I54" s="119">
        <f>+G54/G53</f>
        <v>1.0694444444444444</v>
      </c>
    </row>
    <row r="56" spans="1:9" ht="13.5" thickBot="1" x14ac:dyDescent="0.25"/>
    <row r="57" spans="1:9" ht="23.25" customHeight="1" x14ac:dyDescent="0.2">
      <c r="A57" s="143" t="s">
        <v>26</v>
      </c>
      <c r="B57" s="144"/>
      <c r="C57" s="61" t="s">
        <v>27</v>
      </c>
      <c r="D57" s="41" t="s">
        <v>28</v>
      </c>
      <c r="E57" s="41" t="s">
        <v>29</v>
      </c>
      <c r="F57" s="41" t="s">
        <v>30</v>
      </c>
      <c r="G57" s="135" t="s">
        <v>74</v>
      </c>
      <c r="H57" s="145" t="s">
        <v>108</v>
      </c>
    </row>
    <row r="58" spans="1:9" ht="15" x14ac:dyDescent="0.25">
      <c r="A58" s="147" t="s">
        <v>57</v>
      </c>
      <c r="B58" s="148"/>
      <c r="C58" s="104">
        <v>3</v>
      </c>
      <c r="D58" s="104" t="s">
        <v>32</v>
      </c>
      <c r="E58" s="95">
        <v>3</v>
      </c>
      <c r="F58" s="97" t="s">
        <v>97</v>
      </c>
      <c r="G58" s="98">
        <f>E58*9</f>
        <v>27</v>
      </c>
      <c r="H58" s="146"/>
    </row>
    <row r="59" spans="1:9" ht="15" x14ac:dyDescent="0.25">
      <c r="A59" s="149" t="s">
        <v>62</v>
      </c>
      <c r="B59" s="150"/>
      <c r="C59" s="36">
        <v>3</v>
      </c>
      <c r="D59" s="36"/>
      <c r="E59" s="34">
        <v>3</v>
      </c>
      <c r="F59" s="64" t="s">
        <v>61</v>
      </c>
      <c r="G59" s="135">
        <f t="shared" ref="G59:G61" si="1">E59*9</f>
        <v>27</v>
      </c>
      <c r="H59" s="146"/>
    </row>
    <row r="60" spans="1:9" ht="15" x14ac:dyDescent="0.25">
      <c r="A60" s="158" t="s">
        <v>66</v>
      </c>
      <c r="B60" s="159"/>
      <c r="C60" s="132" t="s">
        <v>98</v>
      </c>
      <c r="D60" s="36"/>
      <c r="E60" s="34">
        <v>2</v>
      </c>
      <c r="F60" s="64" t="s">
        <v>36</v>
      </c>
      <c r="G60" s="135">
        <f t="shared" si="1"/>
        <v>18</v>
      </c>
      <c r="H60" s="146"/>
    </row>
    <row r="61" spans="1:9" s="38" customFormat="1" ht="15" x14ac:dyDescent="0.25">
      <c r="A61" s="153" t="s">
        <v>69</v>
      </c>
      <c r="B61" s="157"/>
      <c r="C61" s="101">
        <v>4</v>
      </c>
      <c r="D61" s="101" t="s">
        <v>32</v>
      </c>
      <c r="E61" s="100">
        <v>4</v>
      </c>
      <c r="F61" s="102" t="s">
        <v>70</v>
      </c>
      <c r="G61" s="103">
        <f t="shared" si="1"/>
        <v>36</v>
      </c>
      <c r="H61" s="146"/>
    </row>
    <row r="62" spans="1:9" s="38" customFormat="1" ht="15.75" thickBot="1" x14ac:dyDescent="0.25">
      <c r="B62"/>
      <c r="C62"/>
      <c r="D62"/>
      <c r="E62"/>
      <c r="F62" s="93" t="s">
        <v>22</v>
      </c>
      <c r="G62" s="45">
        <f>SUM(G58:G61)</f>
        <v>108</v>
      </c>
      <c r="H62" s="146"/>
    </row>
    <row r="63" spans="1:9" s="38" customFormat="1" ht="15" customHeight="1" x14ac:dyDescent="0.2">
      <c r="A63"/>
      <c r="B63" s="134" t="s">
        <v>79</v>
      </c>
      <c r="C63" s="134" t="s">
        <v>163</v>
      </c>
      <c r="D63" s="141" t="s">
        <v>83</v>
      </c>
      <c r="E63" s="142"/>
      <c r="F63" s="134" t="s">
        <v>78</v>
      </c>
      <c r="G63" s="134">
        <f>21*7</f>
        <v>147</v>
      </c>
      <c r="H63" s="146"/>
      <c r="I63" s="119">
        <f>+G63/G62</f>
        <v>1.3611111111111112</v>
      </c>
    </row>
    <row r="64" spans="1:9" ht="15" x14ac:dyDescent="0.25">
      <c r="D64" s="36"/>
      <c r="E64" s="32"/>
      <c r="F64" s="39"/>
      <c r="G64" s="38"/>
    </row>
    <row r="67" spans="1:7" ht="24.75" x14ac:dyDescent="0.25">
      <c r="A67" s="139" t="s">
        <v>73</v>
      </c>
      <c r="B67" s="140"/>
      <c r="C67" s="110">
        <v>30</v>
      </c>
      <c r="D67" s="111">
        <v>15</v>
      </c>
      <c r="E67" s="111">
        <v>15</v>
      </c>
      <c r="F67" s="112" t="s">
        <v>56</v>
      </c>
      <c r="G67" s="113"/>
    </row>
  </sheetData>
  <mergeCells count="37">
    <mergeCell ref="H57:H63"/>
    <mergeCell ref="D63:E63"/>
    <mergeCell ref="A67:B67"/>
    <mergeCell ref="D54:E54"/>
    <mergeCell ref="A57:B57"/>
    <mergeCell ref="A58:B58"/>
    <mergeCell ref="A59:B59"/>
    <mergeCell ref="A60:B60"/>
    <mergeCell ref="A61:B61"/>
    <mergeCell ref="J34:J37"/>
    <mergeCell ref="J38:J42"/>
    <mergeCell ref="A42:B42"/>
    <mergeCell ref="A43:B43"/>
    <mergeCell ref="J43:J44"/>
    <mergeCell ref="A44:B44"/>
    <mergeCell ref="H42:H54"/>
    <mergeCell ref="A45:B45"/>
    <mergeCell ref="D48:E48"/>
    <mergeCell ref="A50:B50"/>
    <mergeCell ref="A51:B51"/>
    <mergeCell ref="A52:B52"/>
    <mergeCell ref="A46:B46"/>
    <mergeCell ref="J25:J28"/>
    <mergeCell ref="B29:F29"/>
    <mergeCell ref="J29:J33"/>
    <mergeCell ref="B30:F30"/>
    <mergeCell ref="B31:F31"/>
    <mergeCell ref="B32:F32"/>
    <mergeCell ref="B28:F28"/>
    <mergeCell ref="A7:A9"/>
    <mergeCell ref="J7:J11"/>
    <mergeCell ref="A10:A13"/>
    <mergeCell ref="J12:J15"/>
    <mergeCell ref="A14:A17"/>
    <mergeCell ref="J16:J20"/>
    <mergeCell ref="A18:A22"/>
    <mergeCell ref="J21:J24"/>
  </mergeCells>
  <hyperlinks>
    <hyperlink ref="P32" r:id="rId1" display="https://www.kalenderpedia.de/" xr:uid="{CDB38249-4A4E-4B31-9DA8-A4D30386DD3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Projection 26-27 en M1</vt:lpstr>
      <vt:lpstr>Projection 26-27 en M2</vt:lpstr>
      <vt:lpstr>Projection 25-26 en M1</vt:lpstr>
      <vt:lpstr>Projection 25-26 en 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Calendrier 2025-2026</dc:title>
  <dc:creator>© Calendarpedia®</dc:creator>
  <dc:description>www.calendarpedia.com - Your source for calendars</dc:description>
  <cp:lastModifiedBy>Virginie Deckers</cp:lastModifiedBy>
  <cp:lastPrinted>2016-09-21T06:05:28Z</cp:lastPrinted>
  <dcterms:created xsi:type="dcterms:W3CDTF">2012-06-04T17:05:14Z</dcterms:created>
  <dcterms:modified xsi:type="dcterms:W3CDTF">2026-05-20T13:39:02Z</dcterms:modified>
</cp:coreProperties>
</file>